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5" activeTab="0"/>
  </bookViews>
  <sheets>
    <sheet name="Foglio2" sheetId="1" r:id="rId1"/>
  </sheets>
  <definedNames>
    <definedName name="_xlfn.STDEV.S" hidden="1">#NAME?</definedName>
    <definedName name="_xlfn_STDEV_S">#N/A</definedName>
  </definedNames>
  <calcPr fullCalcOnLoad="1"/>
</workbook>
</file>

<file path=xl/sharedStrings.xml><?xml version="1.0" encoding="utf-8"?>
<sst xmlns="http://schemas.openxmlformats.org/spreadsheetml/2006/main" count="841" uniqueCount="279">
  <si>
    <t>Rowing South Africa Assessment Data: Ergometer Time Trials</t>
  </si>
  <si>
    <t>TRIAL</t>
  </si>
  <si>
    <t>AVG</t>
  </si>
  <si>
    <t>POWER</t>
  </si>
  <si>
    <t>NAME</t>
  </si>
  <si>
    <t>SURNAME</t>
  </si>
  <si>
    <t>CENTRE</t>
  </si>
  <si>
    <t>CLUB/SCHOOL</t>
  </si>
  <si>
    <t>TAKEN BY</t>
  </si>
  <si>
    <t>GENDER</t>
  </si>
  <si>
    <t>AGE</t>
  </si>
  <si>
    <t>DAY</t>
  </si>
  <si>
    <t>DATE</t>
  </si>
  <si>
    <t>MASS</t>
  </si>
  <si>
    <t>HEIGHT</t>
  </si>
  <si>
    <t>DISTANCE</t>
  </si>
  <si>
    <t>BMI</t>
  </si>
  <si>
    <t>P/WEIGHT</t>
  </si>
  <si>
    <t>DRAG</t>
  </si>
  <si>
    <t>TIME</t>
  </si>
  <si>
    <t>SR</t>
  </si>
  <si>
    <t>SPLIT</t>
  </si>
  <si>
    <t>MEAN</t>
  </si>
  <si>
    <t>SD</t>
  </si>
  <si>
    <t>WOMEN</t>
  </si>
  <si>
    <t xml:space="preserve">Tayla-May </t>
  </si>
  <si>
    <t>Bentley</t>
  </si>
  <si>
    <t>UJ</t>
  </si>
  <si>
    <t xml:space="preserve">St Marys </t>
  </si>
  <si>
    <t>MARCO</t>
  </si>
  <si>
    <t>Female</t>
  </si>
  <si>
    <t>THUR</t>
  </si>
  <si>
    <t>LUCY</t>
  </si>
  <si>
    <t>PEROLD</t>
  </si>
  <si>
    <t>SOMERSET</t>
  </si>
  <si>
    <t>BEN</t>
  </si>
  <si>
    <t>F</t>
  </si>
  <si>
    <t>LTA</t>
  </si>
  <si>
    <t>MON</t>
  </si>
  <si>
    <t>Kaylin</t>
  </si>
  <si>
    <t>Myburgh</t>
  </si>
  <si>
    <t>UCT</t>
  </si>
  <si>
    <t>PGRC</t>
  </si>
  <si>
    <t>Marco</t>
  </si>
  <si>
    <t>SUN</t>
  </si>
  <si>
    <t>Alex</t>
  </si>
  <si>
    <t>Saveye-Terblanche</t>
  </si>
  <si>
    <t>Paige</t>
  </si>
  <si>
    <t>Bardenhost</t>
  </si>
  <si>
    <t>St Andrews</t>
  </si>
  <si>
    <t>Rosanne</t>
  </si>
  <si>
    <t>Jamey</t>
  </si>
  <si>
    <t>Bulloch</t>
  </si>
  <si>
    <t>Stephanie</t>
  </si>
  <si>
    <t>Sanders</t>
  </si>
  <si>
    <t xml:space="preserve">St Stithians </t>
  </si>
  <si>
    <t>Lisa</t>
  </si>
  <si>
    <t>Heyneke</t>
  </si>
  <si>
    <t>Charissa</t>
  </si>
  <si>
    <t>Prinsloo</t>
  </si>
  <si>
    <t>St Dunstans</t>
  </si>
  <si>
    <t>Trevor</t>
  </si>
  <si>
    <t>09/11/2014</t>
  </si>
  <si>
    <t>Lauren</t>
  </si>
  <si>
    <t>Soll</t>
  </si>
  <si>
    <t>Holy Rosary</t>
  </si>
  <si>
    <t>Dina</t>
  </si>
  <si>
    <t>Protopappas</t>
  </si>
  <si>
    <t>Jabulile</t>
  </si>
  <si>
    <t>Nkuta</t>
  </si>
  <si>
    <t>Robyn</t>
  </si>
  <si>
    <t>Knowles</t>
  </si>
  <si>
    <t>Natalie</t>
  </si>
  <si>
    <t>Russel</t>
  </si>
  <si>
    <t>Tegan</t>
  </si>
  <si>
    <t>Korevaar</t>
  </si>
  <si>
    <t>Nicole</t>
  </si>
  <si>
    <t>Simoes</t>
  </si>
  <si>
    <t>Danielle</t>
  </si>
  <si>
    <t>Bewsey</t>
  </si>
  <si>
    <t>Shelby</t>
  </si>
  <si>
    <t>Bruce</t>
  </si>
  <si>
    <t>Tyler</t>
  </si>
  <si>
    <t>Venske</t>
  </si>
  <si>
    <t>Erica</t>
  </si>
  <si>
    <t>Schnaar-Campbell</t>
  </si>
  <si>
    <t xml:space="preserve">Courtney </t>
  </si>
  <si>
    <t>Kan</t>
  </si>
  <si>
    <t>Kallen</t>
  </si>
  <si>
    <t>Carrick</t>
  </si>
  <si>
    <t>Caitlin</t>
  </si>
  <si>
    <t>Cooke</t>
  </si>
  <si>
    <t xml:space="preserve">Kaitlyn </t>
  </si>
  <si>
    <t>Mittendorf</t>
  </si>
  <si>
    <t>Teal</t>
  </si>
  <si>
    <t>Alves</t>
  </si>
  <si>
    <t>Shaan</t>
  </si>
  <si>
    <t>Forster</t>
  </si>
  <si>
    <t>MEN</t>
  </si>
  <si>
    <t>Felix</t>
  </si>
  <si>
    <t>Reinholdt</t>
  </si>
  <si>
    <t>RONDEBOSCH</t>
  </si>
  <si>
    <t>Male</t>
  </si>
  <si>
    <t>Garth</t>
  </si>
  <si>
    <t>Holden</t>
  </si>
  <si>
    <t>St Benedicts</t>
  </si>
  <si>
    <t>James</t>
  </si>
  <si>
    <t>Mithcell</t>
  </si>
  <si>
    <t>St Johns</t>
  </si>
  <si>
    <t>Luc</t>
  </si>
  <si>
    <t>Daffarn</t>
  </si>
  <si>
    <t>Julicher</t>
  </si>
  <si>
    <t>Riccardo</t>
  </si>
  <si>
    <t>Busato</t>
  </si>
  <si>
    <t>Steven</t>
  </si>
  <si>
    <t>Jarvis</t>
  </si>
  <si>
    <t>SACS</t>
  </si>
  <si>
    <t xml:space="preserve">Daniel </t>
  </si>
  <si>
    <t>Carter</t>
  </si>
  <si>
    <t>Freeman</t>
  </si>
  <si>
    <t>OSCAR</t>
  </si>
  <si>
    <t>HOBSON</t>
  </si>
  <si>
    <t>SAC</t>
  </si>
  <si>
    <t xml:space="preserve">SAC </t>
  </si>
  <si>
    <t>HOLLIDAY</t>
  </si>
  <si>
    <t>Pascal</t>
  </si>
  <si>
    <t>Wolski</t>
  </si>
  <si>
    <t>JACK</t>
  </si>
  <si>
    <t>BRUNETTE</t>
  </si>
  <si>
    <t>Charles</t>
  </si>
  <si>
    <t>Brittain</t>
  </si>
  <si>
    <t>St. Albans</t>
  </si>
  <si>
    <t>St Albans</t>
  </si>
  <si>
    <t>Tiago</t>
  </si>
  <si>
    <t>WED</t>
  </si>
  <si>
    <t>NICHOLAS</t>
  </si>
  <si>
    <t>KROON</t>
  </si>
  <si>
    <t>Luca</t>
  </si>
  <si>
    <t>Tonini</t>
  </si>
  <si>
    <t>Declan</t>
  </si>
  <si>
    <t>De Necker</t>
  </si>
  <si>
    <t xml:space="preserve">Brandon </t>
  </si>
  <si>
    <t>Tiexiera</t>
  </si>
  <si>
    <t>Faure</t>
  </si>
  <si>
    <t>Bishops</t>
  </si>
  <si>
    <t>Byron</t>
  </si>
  <si>
    <t>Muhlberg</t>
  </si>
  <si>
    <t>JOSHUA</t>
  </si>
  <si>
    <t>WARNEKE</t>
  </si>
  <si>
    <t>Graeme</t>
  </si>
  <si>
    <t>Betty</t>
  </si>
  <si>
    <t>Michael</t>
  </si>
  <si>
    <t>Brand</t>
  </si>
  <si>
    <t>JOHN</t>
  </si>
  <si>
    <t>BAINES</t>
  </si>
  <si>
    <t>Marcus</t>
  </si>
  <si>
    <t>Meurs</t>
  </si>
  <si>
    <t>KES</t>
  </si>
  <si>
    <t>TREVOR</t>
  </si>
  <si>
    <t>DAMON</t>
  </si>
  <si>
    <t>EVANS</t>
  </si>
  <si>
    <t>Frank</t>
  </si>
  <si>
    <t>Nagel</t>
  </si>
  <si>
    <t>DAVIN</t>
  </si>
  <si>
    <t>THESEN</t>
  </si>
  <si>
    <t>HENRY</t>
  </si>
  <si>
    <t>TORR</t>
  </si>
  <si>
    <t>Bjorn</t>
  </si>
  <si>
    <t>Solot</t>
  </si>
  <si>
    <t>MARIUS</t>
  </si>
  <si>
    <t>ZAHN</t>
  </si>
  <si>
    <t>Piers</t>
  </si>
  <si>
    <t>Johnston</t>
  </si>
  <si>
    <t>Stephan</t>
  </si>
  <si>
    <t>Pienaar</t>
  </si>
  <si>
    <t>Bshops</t>
  </si>
  <si>
    <t>Brandon</t>
  </si>
  <si>
    <t>Christie</t>
  </si>
  <si>
    <t>SomCol</t>
  </si>
  <si>
    <t>jordan</t>
  </si>
  <si>
    <t>Peppermans</t>
  </si>
  <si>
    <t>Bryan</t>
  </si>
  <si>
    <t>Brummer</t>
  </si>
  <si>
    <t>Adam</t>
  </si>
  <si>
    <t>Wolffe</t>
  </si>
  <si>
    <t>Andrew</t>
  </si>
  <si>
    <t>MC EDAN</t>
  </si>
  <si>
    <t>BISHOPS</t>
  </si>
  <si>
    <t>Nicholas</t>
  </si>
  <si>
    <t>Mason</t>
  </si>
  <si>
    <t>Zack</t>
  </si>
  <si>
    <t>Abel</t>
  </si>
  <si>
    <t>Brandan</t>
  </si>
  <si>
    <t>Durkan</t>
  </si>
  <si>
    <t>Tristian</t>
  </si>
  <si>
    <t>Louw</t>
  </si>
  <si>
    <t>Louis</t>
  </si>
  <si>
    <t>Murillo</t>
  </si>
  <si>
    <t>Aidan</t>
  </si>
  <si>
    <t>Whitehead</t>
  </si>
  <si>
    <t>Ryan</t>
  </si>
  <si>
    <t>Harries</t>
  </si>
  <si>
    <t>Chris</t>
  </si>
  <si>
    <t>Mewet</t>
  </si>
  <si>
    <t>GREG</t>
  </si>
  <si>
    <t>COHEN</t>
  </si>
  <si>
    <t>Gruber</t>
  </si>
  <si>
    <t>Tristan</t>
  </si>
  <si>
    <t>Peel</t>
  </si>
  <si>
    <t>DAVID</t>
  </si>
  <si>
    <t>REDELINGHYS</t>
  </si>
  <si>
    <t>Ross</t>
  </si>
  <si>
    <t>Ikin</t>
  </si>
  <si>
    <t>Matthew</t>
  </si>
  <si>
    <t>Landsberg</t>
  </si>
  <si>
    <t>Noah</t>
  </si>
  <si>
    <t>De Nicola</t>
  </si>
  <si>
    <t>Simonetti</t>
  </si>
  <si>
    <t>JACQUES</t>
  </si>
  <si>
    <t>STEENKAMP</t>
  </si>
  <si>
    <t>HILTON</t>
  </si>
  <si>
    <t>Steenkamp</t>
  </si>
  <si>
    <t>MALE</t>
  </si>
  <si>
    <t>JOSH</t>
  </si>
  <si>
    <t>LANG</t>
  </si>
  <si>
    <t>FRANKE</t>
  </si>
  <si>
    <t>HARRISON</t>
  </si>
  <si>
    <t>PAUL</t>
  </si>
  <si>
    <t>MARINER</t>
  </si>
  <si>
    <t>Dylan</t>
  </si>
  <si>
    <t>Evans</t>
  </si>
  <si>
    <t>Xanader</t>
  </si>
  <si>
    <t>Gower</t>
  </si>
  <si>
    <t>MATTHEW</t>
  </si>
  <si>
    <t>DUCKITT</t>
  </si>
  <si>
    <t>Joshua</t>
  </si>
  <si>
    <t>Nixon</t>
  </si>
  <si>
    <t>ALEX</t>
  </si>
  <si>
    <t>HOLMES</t>
  </si>
  <si>
    <t>CALUM</t>
  </si>
  <si>
    <t>WEHMEYER</t>
  </si>
  <si>
    <t>Gilad</t>
  </si>
  <si>
    <t>Barkai</t>
  </si>
  <si>
    <t>STUART</t>
  </si>
  <si>
    <t>BOYNTON</t>
  </si>
  <si>
    <t xml:space="preserve">ZOLA </t>
  </si>
  <si>
    <t>BAIRD</t>
  </si>
  <si>
    <t>Begg</t>
  </si>
  <si>
    <t>Steyn</t>
  </si>
  <si>
    <t>JAMES</t>
  </si>
  <si>
    <t>GRANT</t>
  </si>
  <si>
    <t>Dan</t>
  </si>
  <si>
    <t>Loubsher</t>
  </si>
  <si>
    <t>MICHAEL</t>
  </si>
  <si>
    <t>THOMAS</t>
  </si>
  <si>
    <t>Robert</t>
  </si>
  <si>
    <t>Harris</t>
  </si>
  <si>
    <t>OLIVER</t>
  </si>
  <si>
    <t>INNES</t>
  </si>
  <si>
    <t>HARRIS</t>
  </si>
  <si>
    <t>Austin</t>
  </si>
  <si>
    <t>RICHARD</t>
  </si>
  <si>
    <t>BROWN</t>
  </si>
  <si>
    <t>MARCUS</t>
  </si>
  <si>
    <t>CRAIG</t>
  </si>
  <si>
    <t>ON</t>
  </si>
  <si>
    <t>JAMIE</t>
  </si>
  <si>
    <t>HATTON</t>
  </si>
  <si>
    <t>C</t>
  </si>
  <si>
    <t>SALMAAN</t>
  </si>
  <si>
    <t>BARDAY</t>
  </si>
  <si>
    <t>BOWDEN</t>
  </si>
  <si>
    <t>Vaughan</t>
  </si>
  <si>
    <t>Thompson</t>
  </si>
  <si>
    <t>Thabo</t>
  </si>
  <si>
    <t>Lefoka</t>
  </si>
  <si>
    <t>Mondeor</t>
  </si>
  <si>
    <t>KEEGAN</t>
  </si>
  <si>
    <t>RAVES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</si>
</sst>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dd/mm/yy"/>
    <numFmt numFmtId="166" formatCode="0.000"/>
  </numFmts>
  <fonts count="39">
    <font>
      <sz val="10"/>
      <name val="Arial"/>
      <family val="2"/>
    </font>
    <font>
      <b/>
      <i/>
      <sz val="18"/>
      <name val="Arial"/>
      <family val="2"/>
    </font>
    <font>
      <i/>
      <sz val="18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164" fontId="1" fillId="33" borderId="11" xfId="0" applyNumberFormat="1" applyFont="1" applyFill="1" applyBorder="1" applyAlignment="1">
      <alignment vertical="center"/>
    </xf>
    <xf numFmtId="1" fontId="1" fillId="33" borderId="11" xfId="0" applyNumberFormat="1" applyFont="1" applyFill="1" applyBorder="1" applyAlignment="1">
      <alignment vertical="center"/>
    </xf>
    <xf numFmtId="47" fontId="2" fillId="33" borderId="11" xfId="0" applyNumberFormat="1" applyFont="1" applyFill="1" applyBorder="1" applyAlignment="1">
      <alignment vertical="center"/>
    </xf>
    <xf numFmtId="47" fontId="1" fillId="33" borderId="1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47" fontId="2" fillId="0" borderId="0" xfId="0" applyNumberFormat="1" applyFont="1" applyBorder="1" applyAlignment="1">
      <alignment/>
    </xf>
    <xf numFmtId="47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164" fontId="0" fillId="34" borderId="11" xfId="0" applyNumberFormat="1" applyFont="1" applyFill="1" applyBorder="1" applyAlignment="1">
      <alignment horizontal="center"/>
    </xf>
    <xf numFmtId="1" fontId="0" fillId="34" borderId="11" xfId="0" applyNumberFormat="1" applyFont="1" applyFill="1" applyBorder="1" applyAlignment="1">
      <alignment horizontal="center"/>
    </xf>
    <xf numFmtId="47" fontId="3" fillId="35" borderId="12" xfId="0" applyNumberFormat="1" applyFont="1" applyFill="1" applyBorder="1" applyAlignment="1">
      <alignment horizontal="center"/>
    </xf>
    <xf numFmtId="1" fontId="3" fillId="35" borderId="12" xfId="0" applyNumberFormat="1" applyFont="1" applyFill="1" applyBorder="1" applyAlignment="1">
      <alignment horizontal="center"/>
    </xf>
    <xf numFmtId="1" fontId="3" fillId="34" borderId="12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164" fontId="3" fillId="35" borderId="13" xfId="0" applyNumberFormat="1" applyFont="1" applyFill="1" applyBorder="1" applyAlignment="1">
      <alignment horizontal="center"/>
    </xf>
    <xf numFmtId="1" fontId="3" fillId="35" borderId="13" xfId="0" applyNumberFormat="1" applyFont="1" applyFill="1" applyBorder="1" applyAlignment="1">
      <alignment horizontal="center"/>
    </xf>
    <xf numFmtId="47" fontId="3" fillId="35" borderId="13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36" borderId="12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2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165" fontId="0" fillId="36" borderId="12" xfId="0" applyNumberFormat="1" applyFont="1" applyFill="1" applyBorder="1" applyAlignment="1">
      <alignment horizontal="center"/>
    </xf>
    <xf numFmtId="164" fontId="0" fillId="36" borderId="12" xfId="0" applyNumberFormat="1" applyFont="1" applyFill="1" applyBorder="1" applyAlignment="1">
      <alignment horizontal="center"/>
    </xf>
    <xf numFmtId="2" fontId="0" fillId="36" borderId="12" xfId="0" applyNumberFormat="1" applyFont="1" applyFill="1" applyBorder="1" applyAlignment="1">
      <alignment horizontal="center"/>
    </xf>
    <xf numFmtId="1" fontId="0" fillId="36" borderId="12" xfId="0" applyNumberFormat="1" applyFont="1" applyFill="1" applyBorder="1" applyAlignment="1">
      <alignment horizontal="center"/>
    </xf>
    <xf numFmtId="166" fontId="0" fillId="36" borderId="12" xfId="0" applyNumberFormat="1" applyFont="1" applyFill="1" applyBorder="1" applyAlignment="1">
      <alignment horizontal="center"/>
    </xf>
    <xf numFmtId="47" fontId="0" fillId="36" borderId="12" xfId="0" applyNumberFormat="1" applyFont="1" applyFill="1" applyBorder="1" applyAlignment="1">
      <alignment horizontal="center"/>
    </xf>
    <xf numFmtId="0" fontId="0" fillId="37" borderId="12" xfId="0" applyFont="1" applyFill="1" applyBorder="1" applyAlignment="1">
      <alignment/>
    </xf>
    <xf numFmtId="0" fontId="0" fillId="37" borderId="12" xfId="0" applyFont="1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165" fontId="0" fillId="37" borderId="12" xfId="0" applyNumberFormat="1" applyFont="1" applyFill="1" applyBorder="1" applyAlignment="1">
      <alignment horizontal="center"/>
    </xf>
    <xf numFmtId="164" fontId="0" fillId="37" borderId="12" xfId="0" applyNumberFormat="1" applyFont="1" applyFill="1" applyBorder="1" applyAlignment="1">
      <alignment horizontal="center"/>
    </xf>
    <xf numFmtId="2" fontId="0" fillId="37" borderId="12" xfId="0" applyNumberFormat="1" applyFont="1" applyFill="1" applyBorder="1" applyAlignment="1">
      <alignment horizontal="center"/>
    </xf>
    <xf numFmtId="1" fontId="0" fillId="37" borderId="12" xfId="0" applyNumberFormat="1" applyFont="1" applyFill="1" applyBorder="1" applyAlignment="1">
      <alignment horizontal="center"/>
    </xf>
    <xf numFmtId="166" fontId="0" fillId="37" borderId="12" xfId="0" applyNumberFormat="1" applyFont="1" applyFill="1" applyBorder="1" applyAlignment="1">
      <alignment horizontal="center"/>
    </xf>
    <xf numFmtId="47" fontId="0" fillId="37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5" fontId="0" fillId="0" borderId="12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47" fontId="0" fillId="0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6"/>
  <sheetViews>
    <sheetView tabSelected="1" zoomScale="85" zoomScaleNormal="85" zoomScalePageLayoutView="0" workbookViewId="0" topLeftCell="A1">
      <pane xSplit="2" topLeftCell="N1" activePane="topRight" state="frozen"/>
      <selection pane="topLeft" activeCell="A1" sqref="A1"/>
      <selection pane="topRight" activeCell="AD8" sqref="AD8"/>
    </sheetView>
  </sheetViews>
  <sheetFormatPr defaultColWidth="10.7109375" defaultRowHeight="12.75" customHeight="1"/>
  <cols>
    <col min="1" max="1" width="13.8515625" style="0" customWidth="1"/>
    <col min="2" max="2" width="17.140625" style="0" customWidth="1"/>
    <col min="3" max="3" width="10.7109375" style="0" customWidth="1"/>
    <col min="4" max="4" width="15.8515625" style="0" customWidth="1"/>
    <col min="5" max="5" width="13.57421875" style="0" customWidth="1"/>
    <col min="6" max="6" width="11.421875" style="0" customWidth="1"/>
    <col min="7" max="7" width="7.7109375" style="0" customWidth="1"/>
    <col min="8" max="8" width="8.28125" style="0" customWidth="1"/>
    <col min="9" max="9" width="10.7109375" style="0" customWidth="1"/>
    <col min="10" max="10" width="7.7109375" style="0" customWidth="1"/>
    <col min="11" max="11" width="8.57421875" style="0" customWidth="1"/>
    <col min="12" max="12" width="10.7109375" style="0" customWidth="1"/>
    <col min="13" max="13" width="6.7109375" style="0" customWidth="1"/>
    <col min="14" max="14" width="9.7109375" style="0" customWidth="1"/>
    <col min="15" max="15" width="6.140625" style="0" customWidth="1"/>
  </cols>
  <sheetData>
    <row r="1" spans="1:31" s="7" customFormat="1" ht="25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4"/>
      <c r="P1" s="5"/>
      <c r="Q1" s="4"/>
      <c r="R1" s="4"/>
      <c r="S1" s="6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s="13" customFormat="1" ht="12.75" customHeight="1">
      <c r="A2" s="8"/>
      <c r="B2" s="8"/>
      <c r="C2" s="8"/>
      <c r="D2" s="8"/>
      <c r="E2" s="8"/>
      <c r="F2" s="8"/>
      <c r="G2" s="8"/>
      <c r="H2" s="8"/>
      <c r="I2" s="8"/>
      <c r="J2" s="9"/>
      <c r="K2" s="9"/>
      <c r="L2" s="9"/>
      <c r="M2" s="9"/>
      <c r="N2" s="9"/>
      <c r="O2" s="10"/>
      <c r="P2" s="11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s="21" customFormat="1" ht="12.75" customHeight="1">
      <c r="A3" s="14"/>
      <c r="B3" s="15"/>
      <c r="C3" s="15"/>
      <c r="D3" s="15"/>
      <c r="E3" s="15"/>
      <c r="F3" s="15"/>
      <c r="G3" s="15"/>
      <c r="H3" s="15"/>
      <c r="I3" s="15"/>
      <c r="J3" s="16"/>
      <c r="K3" s="16"/>
      <c r="L3" s="16"/>
      <c r="M3" s="16"/>
      <c r="N3" s="16"/>
      <c r="O3" s="17"/>
      <c r="P3" s="18" t="s">
        <v>1</v>
      </c>
      <c r="Q3" s="19" t="s">
        <v>2</v>
      </c>
      <c r="R3" s="19" t="s">
        <v>2</v>
      </c>
      <c r="S3" s="18" t="s">
        <v>2</v>
      </c>
      <c r="T3" s="20" t="s">
        <v>3</v>
      </c>
      <c r="U3" s="20" t="s">
        <v>3</v>
      </c>
      <c r="V3" s="20" t="s">
        <v>3</v>
      </c>
      <c r="W3" s="20" t="s">
        <v>3</v>
      </c>
      <c r="X3" s="20" t="s">
        <v>3</v>
      </c>
      <c r="Y3" s="20" t="s">
        <v>3</v>
      </c>
      <c r="Z3" s="20" t="s">
        <v>3</v>
      </c>
      <c r="AA3" s="20" t="s">
        <v>3</v>
      </c>
      <c r="AB3" s="20" t="s">
        <v>3</v>
      </c>
      <c r="AC3" s="20" t="s">
        <v>3</v>
      </c>
      <c r="AD3" s="19" t="s">
        <v>3</v>
      </c>
      <c r="AE3" s="19" t="s">
        <v>3</v>
      </c>
    </row>
    <row r="4" spans="1:31" s="27" customFormat="1" ht="12.75" customHeight="1">
      <c r="A4" s="22" t="s">
        <v>4</v>
      </c>
      <c r="B4" s="22" t="s">
        <v>5</v>
      </c>
      <c r="C4" s="22" t="s">
        <v>6</v>
      </c>
      <c r="D4" s="22" t="s">
        <v>7</v>
      </c>
      <c r="E4" s="22" t="s">
        <v>8</v>
      </c>
      <c r="F4" s="22" t="s">
        <v>9</v>
      </c>
      <c r="G4" s="22" t="s">
        <v>10</v>
      </c>
      <c r="H4" s="22" t="s">
        <v>11</v>
      </c>
      <c r="I4" s="23" t="s">
        <v>12</v>
      </c>
      <c r="J4" s="24" t="s">
        <v>13</v>
      </c>
      <c r="K4" s="24" t="s">
        <v>14</v>
      </c>
      <c r="L4" s="24" t="s">
        <v>15</v>
      </c>
      <c r="M4" s="24" t="s">
        <v>16</v>
      </c>
      <c r="N4" s="24" t="s">
        <v>17</v>
      </c>
      <c r="O4" s="25" t="s">
        <v>18</v>
      </c>
      <c r="P4" s="26" t="s">
        <v>19</v>
      </c>
      <c r="Q4" s="19" t="s">
        <v>3</v>
      </c>
      <c r="R4" s="19" t="s">
        <v>20</v>
      </c>
      <c r="S4" s="18" t="s">
        <v>21</v>
      </c>
      <c r="T4" s="20">
        <v>500</v>
      </c>
      <c r="U4" s="20">
        <v>1000</v>
      </c>
      <c r="V4" s="20">
        <v>1500</v>
      </c>
      <c r="W4" s="20">
        <v>2000</v>
      </c>
      <c r="X4" s="20">
        <v>2500</v>
      </c>
      <c r="Y4" s="20">
        <v>3000</v>
      </c>
      <c r="Z4" s="20">
        <v>3500</v>
      </c>
      <c r="AA4" s="20">
        <v>4000</v>
      </c>
      <c r="AB4" s="20">
        <v>4500</v>
      </c>
      <c r="AC4" s="20">
        <v>5000</v>
      </c>
      <c r="AD4" s="19" t="s">
        <v>22</v>
      </c>
      <c r="AE4" s="19" t="s">
        <v>23</v>
      </c>
    </row>
    <row r="5" spans="1:31" s="27" customFormat="1" ht="33" customHeight="1">
      <c r="A5" s="28" t="s">
        <v>24</v>
      </c>
      <c r="B5" s="29"/>
      <c r="C5" s="30"/>
      <c r="D5" s="31"/>
      <c r="E5" s="31"/>
      <c r="F5" s="30"/>
      <c r="G5" s="30"/>
      <c r="H5" s="30"/>
      <c r="I5" s="32"/>
      <c r="J5" s="33"/>
      <c r="K5" s="34"/>
      <c r="L5" s="35"/>
      <c r="M5" s="35"/>
      <c r="N5" s="36"/>
      <c r="O5" s="35"/>
      <c r="P5" s="37"/>
      <c r="Q5" s="35"/>
      <c r="R5" s="35"/>
      <c r="S5" s="37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spans="1:256" s="53" customFormat="1" ht="12.75" customHeight="1">
      <c r="A6" s="38" t="s">
        <v>25</v>
      </c>
      <c r="B6" s="38" t="s">
        <v>26</v>
      </c>
      <c r="C6" s="39" t="s">
        <v>27</v>
      </c>
      <c r="D6" s="40" t="s">
        <v>28</v>
      </c>
      <c r="E6" s="40" t="s">
        <v>29</v>
      </c>
      <c r="F6" s="39" t="s">
        <v>30</v>
      </c>
      <c r="G6" s="39">
        <v>17</v>
      </c>
      <c r="H6" s="39" t="s">
        <v>31</v>
      </c>
      <c r="I6" s="41">
        <v>41949</v>
      </c>
      <c r="J6" s="42">
        <v>76.4</v>
      </c>
      <c r="K6" s="43"/>
      <c r="L6" s="44">
        <v>5000</v>
      </c>
      <c r="M6" s="44" t="e">
        <f>J6/(K6)^2</f>
        <v>#DIV/0!</v>
      </c>
      <c r="N6" s="45">
        <f>Q6/J6</f>
        <v>2.8704188481675392</v>
      </c>
      <c r="O6" s="44">
        <v>105</v>
      </c>
      <c r="P6" s="46">
        <v>0.01364236111111111</v>
      </c>
      <c r="Q6" s="44">
        <f>$AD6</f>
        <v>219.3</v>
      </c>
      <c r="R6" s="44">
        <v>28</v>
      </c>
      <c r="S6" s="46">
        <v>0.001363425925925926</v>
      </c>
      <c r="T6" s="44">
        <v>264</v>
      </c>
      <c r="U6" s="44">
        <v>239</v>
      </c>
      <c r="V6" s="44">
        <v>235</v>
      </c>
      <c r="W6" s="44">
        <v>227</v>
      </c>
      <c r="X6" s="44">
        <v>212</v>
      </c>
      <c r="Y6" s="44">
        <v>209</v>
      </c>
      <c r="Z6" s="44">
        <v>194</v>
      </c>
      <c r="AA6" s="44">
        <v>193</v>
      </c>
      <c r="AB6" s="44">
        <v>190</v>
      </c>
      <c r="AC6" s="44">
        <v>230</v>
      </c>
      <c r="AD6" s="44">
        <f>AVERAGE(T6:AC6)</f>
        <v>219.3</v>
      </c>
      <c r="AE6" s="44">
        <f>_xlfn.STDEV.S(T6:AC6)</f>
        <v>23.935329536064412</v>
      </c>
      <c r="AF6" s="47"/>
      <c r="AG6" s="47"/>
      <c r="AH6" s="48"/>
      <c r="AI6" s="49"/>
      <c r="AJ6" s="49"/>
      <c r="AK6" s="48"/>
      <c r="AL6" s="48"/>
      <c r="AM6" s="48"/>
      <c r="AN6" s="48"/>
      <c r="AO6" s="50"/>
      <c r="AP6" s="51"/>
      <c r="AQ6" s="52"/>
      <c r="AT6" s="54"/>
      <c r="AV6" s="55"/>
      <c r="AY6" s="55"/>
      <c r="BK6" s="47"/>
      <c r="BL6" s="47"/>
      <c r="BM6" s="48"/>
      <c r="BN6" s="49"/>
      <c r="BO6" s="49"/>
      <c r="BP6" s="48"/>
      <c r="BQ6" s="48"/>
      <c r="BR6" s="48"/>
      <c r="BS6" s="48"/>
      <c r="BT6" s="50"/>
      <c r="BU6" s="51"/>
      <c r="BV6" s="52"/>
      <c r="BY6" s="54"/>
      <c r="CA6" s="55"/>
      <c r="CD6" s="55"/>
      <c r="CP6" s="47"/>
      <c r="CQ6" s="47"/>
      <c r="CR6" s="48"/>
      <c r="CS6" s="49"/>
      <c r="CT6" s="49"/>
      <c r="CU6" s="48"/>
      <c r="CV6" s="48"/>
      <c r="CW6" s="48"/>
      <c r="CX6" s="48"/>
      <c r="CY6" s="50"/>
      <c r="CZ6" s="51"/>
      <c r="DA6" s="52"/>
      <c r="DC6" s="44" t="e">
        <f>CZ6/(DA6)^2</f>
        <v>#DIV/0!</v>
      </c>
      <c r="DD6" s="45" t="e">
        <f>DG6/CZ6</f>
        <v>#DIV/0!</v>
      </c>
      <c r="DE6" s="44">
        <v>110</v>
      </c>
      <c r="DF6" s="46">
        <v>0.009246527777777777</v>
      </c>
      <c r="DG6" s="44">
        <f>$AD6</f>
        <v>219.3</v>
      </c>
      <c r="DH6" s="44">
        <v>27</v>
      </c>
      <c r="DI6" s="46">
        <v>0.0015405092592592593</v>
      </c>
      <c r="DJ6" s="44">
        <v>160</v>
      </c>
      <c r="DK6" s="44">
        <v>147</v>
      </c>
      <c r="DL6" s="44">
        <v>143</v>
      </c>
      <c r="DM6" s="44">
        <v>145</v>
      </c>
      <c r="DN6" s="44">
        <v>345</v>
      </c>
      <c r="DO6" s="44">
        <v>1000</v>
      </c>
      <c r="DP6" s="44">
        <v>123221</v>
      </c>
      <c r="DQ6" s="44">
        <v>233</v>
      </c>
      <c r="DR6" s="44">
        <v>146</v>
      </c>
      <c r="DS6" s="44">
        <f>AVERAGE(DJ6:DR6)</f>
        <v>13948.888888888889</v>
      </c>
      <c r="DT6" s="44">
        <f>_xlfn.STDEV.S(DJ6:DR6)</f>
        <v>40977.9737220023</v>
      </c>
      <c r="DU6" s="38" t="s">
        <v>32</v>
      </c>
      <c r="DV6" s="38" t="s">
        <v>33</v>
      </c>
      <c r="DW6" s="39" t="s">
        <v>34</v>
      </c>
      <c r="DX6" s="40" t="s">
        <v>27</v>
      </c>
      <c r="DY6" s="40" t="s">
        <v>35</v>
      </c>
      <c r="DZ6" s="39" t="s">
        <v>36</v>
      </c>
      <c r="EA6" s="39" t="s">
        <v>37</v>
      </c>
      <c r="EB6" s="39">
        <v>25</v>
      </c>
      <c r="EC6" s="39" t="s">
        <v>38</v>
      </c>
      <c r="ED6" s="41">
        <v>41932</v>
      </c>
      <c r="EE6" s="42">
        <v>68</v>
      </c>
      <c r="EF6" s="43">
        <v>1.62</v>
      </c>
      <c r="EG6" s="44">
        <v>3000</v>
      </c>
      <c r="EH6" s="44">
        <f>EE6/(EF6)^2</f>
        <v>25.910684346898332</v>
      </c>
      <c r="EI6" s="45">
        <f>EL6/EE6</f>
        <v>3.225</v>
      </c>
      <c r="EJ6" s="44">
        <v>110</v>
      </c>
      <c r="EK6" s="46">
        <v>0.009246527777777777</v>
      </c>
      <c r="EL6" s="44">
        <f>$AD6</f>
        <v>219.3</v>
      </c>
      <c r="EM6" s="44">
        <v>27</v>
      </c>
      <c r="EN6" s="46">
        <v>0.0015405092592592593</v>
      </c>
      <c r="EO6" s="44">
        <v>160</v>
      </c>
      <c r="EP6" s="44">
        <v>147</v>
      </c>
      <c r="EQ6" s="44">
        <v>143</v>
      </c>
      <c r="ER6" s="44">
        <v>145</v>
      </c>
      <c r="ES6" s="44">
        <v>345</v>
      </c>
      <c r="ET6" s="44">
        <v>1000</v>
      </c>
      <c r="EU6" s="44">
        <v>123221</v>
      </c>
      <c r="EV6" s="44">
        <v>233</v>
      </c>
      <c r="EW6" s="44">
        <v>146</v>
      </c>
      <c r="EX6" s="44">
        <f>AVERAGE(EO6:EW6)</f>
        <v>13948.888888888889</v>
      </c>
      <c r="EY6" s="44">
        <f>_xlfn.STDEV.S(EO6:EW6)</f>
        <v>40977.9737220023</v>
      </c>
      <c r="EZ6" s="38" t="s">
        <v>32</v>
      </c>
      <c r="FA6" s="38" t="s">
        <v>33</v>
      </c>
      <c r="FB6" s="39" t="s">
        <v>34</v>
      </c>
      <c r="FC6" s="40" t="s">
        <v>27</v>
      </c>
      <c r="FD6" s="40" t="s">
        <v>35</v>
      </c>
      <c r="FE6" s="39" t="s">
        <v>36</v>
      </c>
      <c r="FF6" s="39" t="s">
        <v>37</v>
      </c>
      <c r="FG6" s="39">
        <v>25</v>
      </c>
      <c r="FH6" s="39" t="s">
        <v>38</v>
      </c>
      <c r="FI6" s="41">
        <v>41932</v>
      </c>
      <c r="FJ6" s="42">
        <v>68</v>
      </c>
      <c r="FK6" s="43">
        <v>1.62</v>
      </c>
      <c r="FL6" s="44">
        <v>3000</v>
      </c>
      <c r="FM6" s="44">
        <f>FJ6/(FK6)^2</f>
        <v>25.910684346898332</v>
      </c>
      <c r="FN6" s="45">
        <f>FQ6/FJ6</f>
        <v>3.225</v>
      </c>
      <c r="FO6" s="44">
        <v>110</v>
      </c>
      <c r="FP6" s="46">
        <v>0.009246527777777777</v>
      </c>
      <c r="FQ6" s="44">
        <f>$AD6</f>
        <v>219.3</v>
      </c>
      <c r="FR6" s="44">
        <v>27</v>
      </c>
      <c r="FS6" s="46">
        <v>0.0015405092592592593</v>
      </c>
      <c r="FT6" s="44">
        <v>160</v>
      </c>
      <c r="FU6" s="44">
        <v>147</v>
      </c>
      <c r="FV6" s="44">
        <v>143</v>
      </c>
      <c r="FW6" s="44">
        <v>145</v>
      </c>
      <c r="FX6" s="44">
        <v>345</v>
      </c>
      <c r="FY6" s="44">
        <v>1000</v>
      </c>
      <c r="FZ6" s="44">
        <v>123221</v>
      </c>
      <c r="GA6" s="44">
        <v>233</v>
      </c>
      <c r="GB6" s="44">
        <v>146</v>
      </c>
      <c r="GC6" s="44">
        <f>AVERAGE(FT6:GB6)</f>
        <v>13948.888888888889</v>
      </c>
      <c r="GD6" s="44">
        <f>_xlfn.STDEV.S(FT6:GB6)</f>
        <v>40977.9737220023</v>
      </c>
      <c r="GE6" s="38" t="s">
        <v>32</v>
      </c>
      <c r="GF6" s="38" t="s">
        <v>33</v>
      </c>
      <c r="GG6" s="39" t="s">
        <v>34</v>
      </c>
      <c r="GH6" s="40" t="s">
        <v>27</v>
      </c>
      <c r="GI6" s="40" t="s">
        <v>35</v>
      </c>
      <c r="GJ6" s="39" t="s">
        <v>36</v>
      </c>
      <c r="GK6" s="39" t="s">
        <v>37</v>
      </c>
      <c r="GL6" s="39">
        <v>25</v>
      </c>
      <c r="GM6" s="39" t="s">
        <v>38</v>
      </c>
      <c r="GN6" s="41">
        <v>41932</v>
      </c>
      <c r="GO6" s="42">
        <v>68</v>
      </c>
      <c r="GP6" s="43">
        <v>1.62</v>
      </c>
      <c r="GQ6" s="44">
        <v>3000</v>
      </c>
      <c r="GR6" s="44">
        <f>GO6/(GP6)^2</f>
        <v>25.910684346898332</v>
      </c>
      <c r="GS6" s="45">
        <f>GV6/GO6</f>
        <v>3.225</v>
      </c>
      <c r="GT6" s="44">
        <v>110</v>
      </c>
      <c r="GU6" s="46">
        <v>0.009246527777777777</v>
      </c>
      <c r="GV6" s="44">
        <f>$AD6</f>
        <v>219.3</v>
      </c>
      <c r="GW6" s="44">
        <v>27</v>
      </c>
      <c r="GX6" s="46">
        <v>0.0015405092592592593</v>
      </c>
      <c r="GY6" s="44">
        <v>160</v>
      </c>
      <c r="GZ6" s="44">
        <v>147</v>
      </c>
      <c r="HA6" s="44">
        <v>143</v>
      </c>
      <c r="HB6" s="44">
        <v>145</v>
      </c>
      <c r="HC6" s="44">
        <v>345</v>
      </c>
      <c r="HD6" s="44">
        <v>1000</v>
      </c>
      <c r="HE6" s="44">
        <v>123221</v>
      </c>
      <c r="HF6" s="44">
        <v>233</v>
      </c>
      <c r="HG6" s="44">
        <v>146</v>
      </c>
      <c r="HH6" s="44">
        <f>AVERAGE(GY6:HG6)</f>
        <v>13948.888888888889</v>
      </c>
      <c r="HI6" s="44">
        <f>_xlfn.STDEV.S(GY6:HG6)</f>
        <v>40977.9737220023</v>
      </c>
      <c r="HJ6" s="38" t="s">
        <v>32</v>
      </c>
      <c r="HK6" s="38" t="s">
        <v>33</v>
      </c>
      <c r="HL6" s="39" t="s">
        <v>34</v>
      </c>
      <c r="HM6" s="40" t="s">
        <v>27</v>
      </c>
      <c r="HN6" s="40" t="s">
        <v>35</v>
      </c>
      <c r="HO6" s="39" t="s">
        <v>36</v>
      </c>
      <c r="HP6" s="39" t="s">
        <v>37</v>
      </c>
      <c r="HQ6" s="39">
        <v>25</v>
      </c>
      <c r="HR6" s="39" t="s">
        <v>38</v>
      </c>
      <c r="HS6" s="41">
        <v>41932</v>
      </c>
      <c r="HT6" s="42">
        <v>68</v>
      </c>
      <c r="HU6" s="43">
        <v>1.62</v>
      </c>
      <c r="HV6" s="44">
        <v>3000</v>
      </c>
      <c r="HW6" s="44">
        <f>HT6/(HU6)^2</f>
        <v>25.910684346898332</v>
      </c>
      <c r="HX6" s="45">
        <f>IA6/HT6</f>
        <v>3.225</v>
      </c>
      <c r="HY6" s="44">
        <v>110</v>
      </c>
      <c r="HZ6" s="46">
        <v>0.009246527777777777</v>
      </c>
      <c r="IA6" s="44">
        <f>$AD6</f>
        <v>219.3</v>
      </c>
      <c r="IB6" s="44">
        <v>27</v>
      </c>
      <c r="IC6" s="46">
        <v>0.0015405092592592593</v>
      </c>
      <c r="ID6" s="44">
        <v>160</v>
      </c>
      <c r="IE6" s="44">
        <v>147</v>
      </c>
      <c r="IF6" s="44">
        <v>143</v>
      </c>
      <c r="IG6" s="44">
        <v>145</v>
      </c>
      <c r="IH6" s="44">
        <v>345</v>
      </c>
      <c r="II6" s="44">
        <v>1000</v>
      </c>
      <c r="IJ6" s="44">
        <v>123221</v>
      </c>
      <c r="IK6" s="44">
        <v>233</v>
      </c>
      <c r="IL6" s="44">
        <v>146</v>
      </c>
      <c r="IM6" s="44">
        <f>AVERAGE(ID6:IL6)</f>
        <v>13948.888888888889</v>
      </c>
      <c r="IN6" s="44">
        <f>_xlfn.STDEV.S(ID6:IL6)</f>
        <v>40977.9737220023</v>
      </c>
      <c r="IO6" s="38" t="s">
        <v>32</v>
      </c>
      <c r="IP6" s="38" t="s">
        <v>33</v>
      </c>
      <c r="IQ6" s="39" t="s">
        <v>34</v>
      </c>
      <c r="IR6" s="40" t="s">
        <v>27</v>
      </c>
      <c r="IS6" s="40" t="s">
        <v>35</v>
      </c>
      <c r="IT6" s="39" t="s">
        <v>36</v>
      </c>
      <c r="IU6" s="39" t="s">
        <v>37</v>
      </c>
      <c r="IV6" s="39">
        <v>25</v>
      </c>
    </row>
    <row r="7" spans="1:31" s="56" customFormat="1" ht="14.25" customHeight="1">
      <c r="A7" s="38" t="s">
        <v>39</v>
      </c>
      <c r="B7" s="38" t="s">
        <v>40</v>
      </c>
      <c r="C7" s="39" t="s">
        <v>41</v>
      </c>
      <c r="D7" s="40" t="s">
        <v>42</v>
      </c>
      <c r="E7" s="40" t="s">
        <v>43</v>
      </c>
      <c r="F7" s="39" t="s">
        <v>30</v>
      </c>
      <c r="G7" s="39">
        <v>17</v>
      </c>
      <c r="H7" s="39" t="s">
        <v>44</v>
      </c>
      <c r="I7" s="41">
        <v>41952</v>
      </c>
      <c r="J7" s="42">
        <v>63.2</v>
      </c>
      <c r="K7" s="43">
        <v>1.75</v>
      </c>
      <c r="L7" s="44">
        <v>5000</v>
      </c>
      <c r="M7" s="44">
        <f>J7/(K7)^2</f>
        <v>20.636734693877553</v>
      </c>
      <c r="N7" s="45">
        <f>Q7/J7</f>
        <v>3.1123417721518982</v>
      </c>
      <c r="O7" s="44">
        <v>105</v>
      </c>
      <c r="P7" s="46">
        <v>0.01403125</v>
      </c>
      <c r="Q7" s="44">
        <f>$AD7</f>
        <v>196.7</v>
      </c>
      <c r="R7" s="44">
        <v>30</v>
      </c>
      <c r="S7" s="46">
        <v>0.0014027777777777777</v>
      </c>
      <c r="T7" s="44">
        <v>211</v>
      </c>
      <c r="U7" s="44">
        <v>196</v>
      </c>
      <c r="V7" s="44">
        <v>195</v>
      </c>
      <c r="W7" s="44">
        <v>194</v>
      </c>
      <c r="X7" s="44">
        <v>192</v>
      </c>
      <c r="Y7" s="44">
        <v>197</v>
      </c>
      <c r="Z7" s="44">
        <v>188</v>
      </c>
      <c r="AA7" s="44">
        <v>189</v>
      </c>
      <c r="AB7" s="44">
        <v>188</v>
      </c>
      <c r="AC7" s="44">
        <v>217</v>
      </c>
      <c r="AD7" s="44">
        <f>AVERAGE(T7:AC7)</f>
        <v>196.7</v>
      </c>
      <c r="AE7" s="44">
        <f>_xlfn.STDEV.S(T7:AC7)</f>
        <v>9.775820511172792</v>
      </c>
    </row>
    <row r="8" spans="1:31" s="57" customFormat="1" ht="12.75" customHeight="1">
      <c r="A8" s="38" t="s">
        <v>45</v>
      </c>
      <c r="B8" s="38" t="s">
        <v>46</v>
      </c>
      <c r="C8" s="39" t="s">
        <v>27</v>
      </c>
      <c r="D8" s="40" t="s">
        <v>28</v>
      </c>
      <c r="E8" s="40" t="s">
        <v>29</v>
      </c>
      <c r="F8" s="39" t="s">
        <v>30</v>
      </c>
      <c r="G8" s="39">
        <v>16</v>
      </c>
      <c r="H8" s="39" t="s">
        <v>31</v>
      </c>
      <c r="I8" s="41">
        <v>41949</v>
      </c>
      <c r="J8" s="42">
        <v>72.9</v>
      </c>
      <c r="K8" s="43"/>
      <c r="L8" s="44">
        <v>5000</v>
      </c>
      <c r="M8" s="44" t="e">
        <f>J10/(K10)^2</f>
        <v>#DIV/0!</v>
      </c>
      <c r="N8" s="45">
        <f>Q10/J10</f>
        <v>3.332197614991482</v>
      </c>
      <c r="O8" s="44">
        <v>105</v>
      </c>
      <c r="P8" s="46">
        <v>0.014052083333333333</v>
      </c>
      <c r="Q8" s="44">
        <f>$AD10</f>
        <v>188.4</v>
      </c>
      <c r="R8" s="44">
        <v>28</v>
      </c>
      <c r="S8" s="46">
        <v>0.0014050925925925925</v>
      </c>
      <c r="T8" s="44">
        <v>210</v>
      </c>
      <c r="U8" s="44">
        <v>191</v>
      </c>
      <c r="V8" s="44">
        <v>193</v>
      </c>
      <c r="W8" s="44">
        <v>191</v>
      </c>
      <c r="X8" s="44">
        <v>191</v>
      </c>
      <c r="Y8" s="44">
        <v>193</v>
      </c>
      <c r="Z8" s="44">
        <v>191</v>
      </c>
      <c r="AA8" s="44">
        <v>191</v>
      </c>
      <c r="AB8" s="44">
        <v>194</v>
      </c>
      <c r="AC8" s="44">
        <v>211</v>
      </c>
      <c r="AD8" s="44">
        <f>AVERAGE(T10:AC10)</f>
        <v>184.3</v>
      </c>
      <c r="AE8" s="44">
        <f>_xlfn.STDEV.S(T10:AC10)</f>
        <v>8.615876817441935</v>
      </c>
    </row>
    <row r="9" spans="1:31" s="56" customFormat="1" ht="14.25" customHeight="1">
      <c r="A9" s="38" t="s">
        <v>47</v>
      </c>
      <c r="B9" s="38" t="s">
        <v>48</v>
      </c>
      <c r="C9" s="39" t="s">
        <v>27</v>
      </c>
      <c r="D9" s="40" t="s">
        <v>49</v>
      </c>
      <c r="E9" s="40" t="s">
        <v>29</v>
      </c>
      <c r="F9" s="39" t="s">
        <v>30</v>
      </c>
      <c r="G9" s="39">
        <v>16</v>
      </c>
      <c r="H9" s="39" t="s">
        <v>31</v>
      </c>
      <c r="I9" s="41">
        <v>41949</v>
      </c>
      <c r="J9" s="42">
        <v>67.3</v>
      </c>
      <c r="K9" s="43"/>
      <c r="L9" s="44">
        <v>5000</v>
      </c>
      <c r="M9" s="44" t="e">
        <f>J8/(K8)^2</f>
        <v>#DIV/0!</v>
      </c>
      <c r="N9" s="45">
        <f>Q8/J8</f>
        <v>2.5843621399176953</v>
      </c>
      <c r="O9" s="44">
        <v>105</v>
      </c>
      <c r="P9" s="46">
        <v>0.01425</v>
      </c>
      <c r="Q9" s="44">
        <f>$AD8</f>
        <v>184.3</v>
      </c>
      <c r="R9" s="44">
        <v>27</v>
      </c>
      <c r="S9" s="46">
        <v>0.0014247685185185186</v>
      </c>
      <c r="T9" s="44">
        <v>190</v>
      </c>
      <c r="U9" s="44">
        <v>177</v>
      </c>
      <c r="V9" s="44">
        <v>181</v>
      </c>
      <c r="W9" s="44">
        <v>179</v>
      </c>
      <c r="X9" s="44">
        <v>177</v>
      </c>
      <c r="Y9" s="44">
        <v>181</v>
      </c>
      <c r="Z9" s="44">
        <v>187</v>
      </c>
      <c r="AA9" s="44">
        <v>189</v>
      </c>
      <c r="AB9" s="44">
        <v>191</v>
      </c>
      <c r="AC9" s="44">
        <v>232</v>
      </c>
      <c r="AD9" s="44">
        <f>AVERAGE(T8:AC8)</f>
        <v>195.6</v>
      </c>
      <c r="AE9" s="44">
        <f>_xlfn.STDEV.S(T8:AC8)</f>
        <v>7.933053216343209</v>
      </c>
    </row>
    <row r="10" spans="1:31" s="56" customFormat="1" ht="14.25" customHeight="1">
      <c r="A10" s="38" t="s">
        <v>50</v>
      </c>
      <c r="B10" s="38" t="s">
        <v>26</v>
      </c>
      <c r="C10" s="39" t="s">
        <v>27</v>
      </c>
      <c r="D10" s="40" t="s">
        <v>49</v>
      </c>
      <c r="E10" s="40" t="s">
        <v>29</v>
      </c>
      <c r="F10" s="39" t="s">
        <v>30</v>
      </c>
      <c r="G10" s="39">
        <v>17</v>
      </c>
      <c r="H10" s="39" t="s">
        <v>31</v>
      </c>
      <c r="I10" s="41">
        <v>41949</v>
      </c>
      <c r="J10" s="42">
        <v>58.7</v>
      </c>
      <c r="K10" s="43"/>
      <c r="L10" s="44">
        <v>5000</v>
      </c>
      <c r="M10" s="44" t="e">
        <f>J9/(K9)^2</f>
        <v>#DIV/0!</v>
      </c>
      <c r="N10" s="45">
        <f>Q9/J9</f>
        <v>2.7384843982169396</v>
      </c>
      <c r="O10" s="44">
        <v>105</v>
      </c>
      <c r="P10" s="46">
        <v>0.01433912037037037</v>
      </c>
      <c r="Q10" s="44">
        <f>$AD9</f>
        <v>195.6</v>
      </c>
      <c r="R10" s="44">
        <v>25</v>
      </c>
      <c r="S10" s="46">
        <v>0.0014328703703703704</v>
      </c>
      <c r="T10" s="44">
        <v>199</v>
      </c>
      <c r="U10" s="44">
        <v>196</v>
      </c>
      <c r="V10" s="44">
        <v>186</v>
      </c>
      <c r="W10" s="44">
        <v>181</v>
      </c>
      <c r="X10" s="44">
        <v>181</v>
      </c>
      <c r="Y10" s="44">
        <v>180</v>
      </c>
      <c r="Z10" s="44">
        <v>177</v>
      </c>
      <c r="AA10" s="44">
        <v>174</v>
      </c>
      <c r="AB10" s="44">
        <v>177</v>
      </c>
      <c r="AC10" s="44">
        <v>192</v>
      </c>
      <c r="AD10" s="44">
        <f>AVERAGE(T9:AC9)</f>
        <v>188.4</v>
      </c>
      <c r="AE10" s="44">
        <f>_xlfn.STDEV.S(T9:AC9)</f>
        <v>16.228917948457863</v>
      </c>
    </row>
    <row r="11" spans="1:31" s="56" customFormat="1" ht="14.25" customHeight="1">
      <c r="A11" s="38" t="s">
        <v>51</v>
      </c>
      <c r="B11" s="38" t="s">
        <v>52</v>
      </c>
      <c r="C11" s="39" t="s">
        <v>27</v>
      </c>
      <c r="D11" s="40" t="s">
        <v>49</v>
      </c>
      <c r="E11" s="40" t="s">
        <v>29</v>
      </c>
      <c r="F11" s="39" t="s">
        <v>30</v>
      </c>
      <c r="G11" s="39">
        <v>16</v>
      </c>
      <c r="H11" s="39" t="s">
        <v>31</v>
      </c>
      <c r="I11" s="41">
        <v>41949</v>
      </c>
      <c r="J11" s="42">
        <v>78</v>
      </c>
      <c r="K11" s="43"/>
      <c r="L11" s="44">
        <v>5000</v>
      </c>
      <c r="M11" s="44" t="e">
        <f aca="true" t="shared" si="0" ref="M11:M31">J11/(K11)^2</f>
        <v>#DIV/0!</v>
      </c>
      <c r="N11" s="45">
        <f aca="true" t="shared" si="1" ref="N11:N31">Q11/J11</f>
        <v>2.267948717948718</v>
      </c>
      <c r="O11" s="44">
        <v>105</v>
      </c>
      <c r="P11" s="46">
        <v>0.014545138888888889</v>
      </c>
      <c r="Q11" s="44">
        <f>$AD11</f>
        <v>176.9</v>
      </c>
      <c r="R11" s="44">
        <v>26</v>
      </c>
      <c r="S11" s="46">
        <v>0.0014537037037037038</v>
      </c>
      <c r="T11" s="44">
        <v>194</v>
      </c>
      <c r="U11" s="44">
        <v>186</v>
      </c>
      <c r="V11" s="44">
        <v>181</v>
      </c>
      <c r="W11" s="44">
        <v>175</v>
      </c>
      <c r="X11" s="44">
        <v>175</v>
      </c>
      <c r="Y11" s="44">
        <v>173</v>
      </c>
      <c r="Z11" s="44">
        <v>169</v>
      </c>
      <c r="AA11" s="44">
        <v>156</v>
      </c>
      <c r="AB11" s="44">
        <v>171</v>
      </c>
      <c r="AC11" s="44">
        <v>189</v>
      </c>
      <c r="AD11" s="44">
        <f aca="true" t="shared" si="2" ref="AD11:AD31">AVERAGE(T11:AC11)</f>
        <v>176.9</v>
      </c>
      <c r="AE11" s="44">
        <f aca="true" t="shared" si="3" ref="AE11:AE31">_xlfn.STDEV.S(T11:AC11)</f>
        <v>11.029757728778796</v>
      </c>
    </row>
    <row r="12" spans="1:31" s="56" customFormat="1" ht="14.25" customHeight="1">
      <c r="A12" s="38" t="s">
        <v>53</v>
      </c>
      <c r="B12" s="38" t="s">
        <v>54</v>
      </c>
      <c r="C12" s="39" t="s">
        <v>27</v>
      </c>
      <c r="D12" s="40" t="s">
        <v>55</v>
      </c>
      <c r="E12" s="40" t="s">
        <v>29</v>
      </c>
      <c r="F12" s="39" t="s">
        <v>30</v>
      </c>
      <c r="G12" s="39"/>
      <c r="H12" s="39" t="s">
        <v>31</v>
      </c>
      <c r="I12" s="41">
        <v>41949</v>
      </c>
      <c r="J12" s="42">
        <v>73.1</v>
      </c>
      <c r="K12" s="43"/>
      <c r="L12" s="44">
        <v>5000</v>
      </c>
      <c r="M12" s="44" t="e">
        <f t="shared" si="0"/>
        <v>#DIV/0!</v>
      </c>
      <c r="N12" s="45">
        <f t="shared" si="1"/>
        <v>2.415868673050616</v>
      </c>
      <c r="O12" s="44">
        <v>110</v>
      </c>
      <c r="P12" s="46">
        <v>0.014554398148148148</v>
      </c>
      <c r="Q12" s="44">
        <f>$AD12</f>
        <v>176.6</v>
      </c>
      <c r="R12" s="44">
        <v>28</v>
      </c>
      <c r="S12" s="46">
        <v>0.0014548611111111112</v>
      </c>
      <c r="T12" s="44">
        <v>192</v>
      </c>
      <c r="U12" s="44">
        <v>180</v>
      </c>
      <c r="V12" s="44">
        <v>172</v>
      </c>
      <c r="W12" s="44">
        <v>174</v>
      </c>
      <c r="X12" s="44">
        <v>172</v>
      </c>
      <c r="Y12" s="44">
        <v>168</v>
      </c>
      <c r="Z12" s="44">
        <v>167</v>
      </c>
      <c r="AA12" s="44">
        <v>166</v>
      </c>
      <c r="AB12" s="44">
        <v>177</v>
      </c>
      <c r="AC12" s="44">
        <v>198</v>
      </c>
      <c r="AD12" s="44">
        <f t="shared" si="2"/>
        <v>176.6</v>
      </c>
      <c r="AE12" s="44">
        <f t="shared" si="3"/>
        <v>10.72069649478677</v>
      </c>
    </row>
    <row r="13" spans="1:31" s="56" customFormat="1" ht="14.25" customHeight="1">
      <c r="A13" s="38" t="s">
        <v>56</v>
      </c>
      <c r="B13" s="38" t="s">
        <v>57</v>
      </c>
      <c r="C13" s="39" t="s">
        <v>27</v>
      </c>
      <c r="D13" s="40" t="s">
        <v>28</v>
      </c>
      <c r="E13" s="40" t="s">
        <v>29</v>
      </c>
      <c r="F13" s="39" t="s">
        <v>30</v>
      </c>
      <c r="G13" s="39">
        <v>16</v>
      </c>
      <c r="H13" s="39" t="s">
        <v>31</v>
      </c>
      <c r="I13" s="41">
        <v>41949</v>
      </c>
      <c r="J13" s="42">
        <v>66</v>
      </c>
      <c r="K13" s="43">
        <v>1.74</v>
      </c>
      <c r="L13" s="44">
        <v>5000</v>
      </c>
      <c r="M13" s="44">
        <f t="shared" si="0"/>
        <v>21.79944510503369</v>
      </c>
      <c r="N13" s="45">
        <f t="shared" si="1"/>
        <v>2.665151515151515</v>
      </c>
      <c r="O13" s="44">
        <v>105</v>
      </c>
      <c r="P13" s="46">
        <v>0.014563657407407407</v>
      </c>
      <c r="Q13" s="44">
        <f>$AD13</f>
        <v>175.9</v>
      </c>
      <c r="R13" s="44">
        <v>28</v>
      </c>
      <c r="S13" s="46">
        <v>0.0014560185185185186</v>
      </c>
      <c r="T13" s="44">
        <v>184</v>
      </c>
      <c r="U13" s="44">
        <v>181</v>
      </c>
      <c r="V13" s="44">
        <v>177</v>
      </c>
      <c r="W13" s="44">
        <v>173</v>
      </c>
      <c r="X13" s="44">
        <v>168</v>
      </c>
      <c r="Y13" s="44">
        <v>172</v>
      </c>
      <c r="Z13" s="44">
        <v>167</v>
      </c>
      <c r="AA13" s="44">
        <v>159</v>
      </c>
      <c r="AB13" s="44">
        <v>180</v>
      </c>
      <c r="AC13" s="44">
        <v>198</v>
      </c>
      <c r="AD13" s="44">
        <f t="shared" si="2"/>
        <v>175.9</v>
      </c>
      <c r="AE13" s="44">
        <f t="shared" si="3"/>
        <v>10.795575225269122</v>
      </c>
    </row>
    <row r="14" spans="1:31" s="56" customFormat="1" ht="14.25" customHeight="1">
      <c r="A14" s="38" t="s">
        <v>58</v>
      </c>
      <c r="B14" s="38" t="s">
        <v>59</v>
      </c>
      <c r="C14" s="39" t="s">
        <v>27</v>
      </c>
      <c r="D14" s="40" t="s">
        <v>60</v>
      </c>
      <c r="E14" s="40" t="s">
        <v>61</v>
      </c>
      <c r="F14" s="39" t="s">
        <v>30</v>
      </c>
      <c r="G14" s="39">
        <v>16</v>
      </c>
      <c r="H14" s="39" t="s">
        <v>44</v>
      </c>
      <c r="I14" s="41" t="s">
        <v>62</v>
      </c>
      <c r="J14" s="42">
        <v>63.5</v>
      </c>
      <c r="K14" s="43">
        <v>1.75</v>
      </c>
      <c r="L14" s="44">
        <v>5000</v>
      </c>
      <c r="M14" s="44">
        <f t="shared" si="0"/>
        <v>20.73469387755102</v>
      </c>
      <c r="N14" s="45">
        <f t="shared" si="1"/>
        <v>2.7559055118110236</v>
      </c>
      <c r="O14" s="44">
        <v>105</v>
      </c>
      <c r="P14" s="46">
        <v>0.014578703703703703</v>
      </c>
      <c r="Q14" s="44">
        <v>175</v>
      </c>
      <c r="R14" s="44">
        <v>27</v>
      </c>
      <c r="S14" s="46">
        <v>0.0014571759259259258</v>
      </c>
      <c r="T14" s="44">
        <v>201</v>
      </c>
      <c r="U14" s="44">
        <v>179</v>
      </c>
      <c r="V14" s="44">
        <v>180</v>
      </c>
      <c r="W14" s="44">
        <v>178</v>
      </c>
      <c r="X14" s="44">
        <v>175</v>
      </c>
      <c r="Y14" s="44">
        <v>178</v>
      </c>
      <c r="Z14" s="44">
        <v>167</v>
      </c>
      <c r="AA14" s="44">
        <v>127</v>
      </c>
      <c r="AB14" s="44">
        <v>178</v>
      </c>
      <c r="AC14" s="44">
        <v>206</v>
      </c>
      <c r="AD14" s="44">
        <f t="shared" si="2"/>
        <v>176.9</v>
      </c>
      <c r="AE14" s="44">
        <f t="shared" si="3"/>
        <v>21.178867874474477</v>
      </c>
    </row>
    <row r="15" spans="1:31" s="56" customFormat="1" ht="14.25" customHeight="1">
      <c r="A15" s="38" t="s">
        <v>63</v>
      </c>
      <c r="B15" s="38" t="s">
        <v>64</v>
      </c>
      <c r="C15" s="39" t="s">
        <v>27</v>
      </c>
      <c r="D15" s="40" t="s">
        <v>65</v>
      </c>
      <c r="E15" s="40" t="s">
        <v>29</v>
      </c>
      <c r="F15" s="39" t="s">
        <v>30</v>
      </c>
      <c r="G15" s="39"/>
      <c r="H15" s="39" t="s">
        <v>31</v>
      </c>
      <c r="I15" s="41">
        <v>41949</v>
      </c>
      <c r="J15" s="42">
        <v>62.5</v>
      </c>
      <c r="K15" s="43"/>
      <c r="L15" s="44">
        <v>5000</v>
      </c>
      <c r="M15" s="44" t="e">
        <f t="shared" si="0"/>
        <v>#DIV/0!</v>
      </c>
      <c r="N15" s="45">
        <f t="shared" si="1"/>
        <v>2.7952</v>
      </c>
      <c r="O15" s="44">
        <v>105</v>
      </c>
      <c r="P15" s="46">
        <v>0.01459375</v>
      </c>
      <c r="Q15" s="44">
        <f aca="true" t="shared" si="4" ref="Q15:Q31">$AD15</f>
        <v>174.7</v>
      </c>
      <c r="R15" s="44">
        <v>24</v>
      </c>
      <c r="S15" s="46">
        <v>0.0014583333333333334</v>
      </c>
      <c r="T15" s="44">
        <v>185</v>
      </c>
      <c r="U15" s="44">
        <v>177</v>
      </c>
      <c r="V15" s="44">
        <v>176</v>
      </c>
      <c r="W15" s="44">
        <v>171</v>
      </c>
      <c r="X15" s="44">
        <v>171</v>
      </c>
      <c r="Y15" s="44">
        <v>171</v>
      </c>
      <c r="Z15" s="44">
        <v>168</v>
      </c>
      <c r="AA15" s="44">
        <v>168</v>
      </c>
      <c r="AB15" s="44">
        <v>169</v>
      </c>
      <c r="AC15" s="44">
        <v>191</v>
      </c>
      <c r="AD15" s="44">
        <f t="shared" si="2"/>
        <v>174.7</v>
      </c>
      <c r="AE15" s="44">
        <f t="shared" si="3"/>
        <v>7.761013679496599</v>
      </c>
    </row>
    <row r="16" spans="1:31" s="56" customFormat="1" ht="14.25" customHeight="1">
      <c r="A16" s="38" t="s">
        <v>66</v>
      </c>
      <c r="B16" s="38" t="s">
        <v>67</v>
      </c>
      <c r="C16" s="39" t="s">
        <v>27</v>
      </c>
      <c r="D16" s="40" t="s">
        <v>28</v>
      </c>
      <c r="E16" s="40" t="s">
        <v>29</v>
      </c>
      <c r="F16" s="39" t="s">
        <v>30</v>
      </c>
      <c r="G16" s="39">
        <v>16</v>
      </c>
      <c r="H16" s="39" t="s">
        <v>31</v>
      </c>
      <c r="I16" s="41">
        <v>41949</v>
      </c>
      <c r="J16" s="42">
        <v>56.9</v>
      </c>
      <c r="K16" s="43"/>
      <c r="L16" s="44">
        <v>5000</v>
      </c>
      <c r="M16" s="44" t="e">
        <f t="shared" si="0"/>
        <v>#DIV/0!</v>
      </c>
      <c r="N16" s="45">
        <f t="shared" si="1"/>
        <v>3.070298769771529</v>
      </c>
      <c r="O16" s="44">
        <v>105</v>
      </c>
      <c r="P16" s="46">
        <v>0.014653935185185185</v>
      </c>
      <c r="Q16" s="44">
        <f t="shared" si="4"/>
        <v>174.7</v>
      </c>
      <c r="R16" s="44">
        <v>27</v>
      </c>
      <c r="S16" s="46">
        <v>0.0014652777777777778</v>
      </c>
      <c r="T16" s="44">
        <v>188</v>
      </c>
      <c r="U16" s="44">
        <v>179</v>
      </c>
      <c r="V16" s="44">
        <v>175</v>
      </c>
      <c r="W16" s="44">
        <v>176</v>
      </c>
      <c r="X16" s="44">
        <v>177</v>
      </c>
      <c r="Y16" s="44">
        <v>173</v>
      </c>
      <c r="Z16" s="44">
        <v>165</v>
      </c>
      <c r="AA16" s="44">
        <v>169</v>
      </c>
      <c r="AB16" s="44">
        <v>163</v>
      </c>
      <c r="AC16" s="44">
        <v>182</v>
      </c>
      <c r="AD16" s="44">
        <f t="shared" si="2"/>
        <v>174.7</v>
      </c>
      <c r="AE16" s="44">
        <f t="shared" si="3"/>
        <v>7.616502551113018</v>
      </c>
    </row>
    <row r="17" spans="1:31" ht="14.25" customHeight="1">
      <c r="A17" s="38" t="s">
        <v>68</v>
      </c>
      <c r="B17" s="38" t="s">
        <v>69</v>
      </c>
      <c r="C17" s="39" t="s">
        <v>27</v>
      </c>
      <c r="D17" s="40" t="s">
        <v>49</v>
      </c>
      <c r="E17" s="40" t="s">
        <v>29</v>
      </c>
      <c r="F17" s="39" t="s">
        <v>30</v>
      </c>
      <c r="G17" s="39">
        <v>16</v>
      </c>
      <c r="H17" s="39" t="s">
        <v>31</v>
      </c>
      <c r="I17" s="41">
        <v>41949</v>
      </c>
      <c r="J17" s="42">
        <v>70</v>
      </c>
      <c r="K17" s="43"/>
      <c r="L17" s="44">
        <v>5000</v>
      </c>
      <c r="M17" s="44" t="e">
        <f t="shared" si="0"/>
        <v>#DIV/0!</v>
      </c>
      <c r="N17" s="45">
        <f t="shared" si="1"/>
        <v>2.4657142857142857</v>
      </c>
      <c r="O17" s="44">
        <v>105</v>
      </c>
      <c r="P17" s="46">
        <v>0.014658564814814815</v>
      </c>
      <c r="Q17" s="44">
        <f t="shared" si="4"/>
        <v>172.6</v>
      </c>
      <c r="R17" s="44">
        <v>25</v>
      </c>
      <c r="S17" s="46">
        <v>0.0014652777777777778</v>
      </c>
      <c r="T17" s="44">
        <v>191</v>
      </c>
      <c r="U17" s="44">
        <v>169</v>
      </c>
      <c r="V17" s="44">
        <v>172</v>
      </c>
      <c r="W17" s="44">
        <v>167</v>
      </c>
      <c r="X17" s="44">
        <v>168</v>
      </c>
      <c r="Y17" s="44">
        <v>170</v>
      </c>
      <c r="Z17" s="44">
        <v>167</v>
      </c>
      <c r="AA17" s="44">
        <v>165</v>
      </c>
      <c r="AB17" s="44">
        <v>170</v>
      </c>
      <c r="AC17" s="44">
        <v>187</v>
      </c>
      <c r="AD17" s="44">
        <f t="shared" si="2"/>
        <v>172.6</v>
      </c>
      <c r="AE17" s="44">
        <f t="shared" si="3"/>
        <v>8.909420731886994</v>
      </c>
    </row>
    <row r="18" spans="1:31" ht="14.25" customHeight="1">
      <c r="A18" s="38" t="s">
        <v>70</v>
      </c>
      <c r="B18" s="38" t="s">
        <v>71</v>
      </c>
      <c r="C18" s="39" t="s">
        <v>27</v>
      </c>
      <c r="D18" s="40" t="s">
        <v>65</v>
      </c>
      <c r="E18" s="40" t="s">
        <v>29</v>
      </c>
      <c r="F18" s="39" t="s">
        <v>30</v>
      </c>
      <c r="G18" s="39"/>
      <c r="H18" s="39" t="s">
        <v>31</v>
      </c>
      <c r="I18" s="41">
        <v>41949</v>
      </c>
      <c r="J18" s="42">
        <v>70</v>
      </c>
      <c r="K18" s="43"/>
      <c r="L18" s="44">
        <v>5000</v>
      </c>
      <c r="M18" s="44" t="e">
        <f t="shared" si="0"/>
        <v>#DIV/0!</v>
      </c>
      <c r="N18" s="45">
        <f t="shared" si="1"/>
        <v>2.4585714285714286</v>
      </c>
      <c r="O18" s="44">
        <v>105</v>
      </c>
      <c r="P18" s="46">
        <v>0.01466898148148148</v>
      </c>
      <c r="Q18" s="44">
        <f t="shared" si="4"/>
        <v>172.1</v>
      </c>
      <c r="R18" s="44">
        <v>24</v>
      </c>
      <c r="S18" s="46">
        <v>0.0014664351851851852</v>
      </c>
      <c r="T18" s="44">
        <v>178</v>
      </c>
      <c r="U18" s="44">
        <v>172</v>
      </c>
      <c r="V18" s="44">
        <v>172</v>
      </c>
      <c r="W18" s="44">
        <v>168</v>
      </c>
      <c r="X18" s="44">
        <v>172</v>
      </c>
      <c r="Y18" s="44">
        <v>169</v>
      </c>
      <c r="Z18" s="44">
        <v>168</v>
      </c>
      <c r="AA18" s="44">
        <v>162</v>
      </c>
      <c r="AB18" s="44">
        <v>165</v>
      </c>
      <c r="AC18" s="44">
        <v>195</v>
      </c>
      <c r="AD18" s="44">
        <f t="shared" si="2"/>
        <v>172.1</v>
      </c>
      <c r="AE18" s="44">
        <f t="shared" si="3"/>
        <v>9.158481193832184</v>
      </c>
    </row>
    <row r="19" spans="1:31" ht="14.25" customHeight="1">
      <c r="A19" s="38" t="s">
        <v>72</v>
      </c>
      <c r="B19" s="38" t="s">
        <v>73</v>
      </c>
      <c r="C19" s="39" t="s">
        <v>27</v>
      </c>
      <c r="D19" s="40" t="s">
        <v>65</v>
      </c>
      <c r="E19" s="40" t="s">
        <v>29</v>
      </c>
      <c r="F19" s="39" t="s">
        <v>30</v>
      </c>
      <c r="G19" s="39"/>
      <c r="H19" s="39" t="s">
        <v>31</v>
      </c>
      <c r="I19" s="41">
        <v>41949</v>
      </c>
      <c r="J19" s="42">
        <v>62.9</v>
      </c>
      <c r="K19" s="43"/>
      <c r="L19" s="44">
        <v>5000</v>
      </c>
      <c r="M19" s="44" t="e">
        <f t="shared" si="0"/>
        <v>#DIV/0!</v>
      </c>
      <c r="N19" s="45">
        <f t="shared" si="1"/>
        <v>2.72972972972973</v>
      </c>
      <c r="O19" s="44">
        <v>105</v>
      </c>
      <c r="P19" s="46">
        <v>0.014679398148148148</v>
      </c>
      <c r="Q19" s="44">
        <f t="shared" si="4"/>
        <v>171.7</v>
      </c>
      <c r="R19" s="44">
        <v>26</v>
      </c>
      <c r="S19" s="46">
        <v>0.0014675925925925926</v>
      </c>
      <c r="T19" s="44">
        <v>181</v>
      </c>
      <c r="U19" s="44">
        <v>170</v>
      </c>
      <c r="V19" s="44">
        <v>169</v>
      </c>
      <c r="W19" s="44">
        <v>167</v>
      </c>
      <c r="X19" s="44">
        <v>173</v>
      </c>
      <c r="Y19" s="44">
        <v>175</v>
      </c>
      <c r="Z19" s="44">
        <v>170</v>
      </c>
      <c r="AA19" s="44">
        <v>168</v>
      </c>
      <c r="AB19" s="44">
        <v>162</v>
      </c>
      <c r="AC19" s="44">
        <v>182</v>
      </c>
      <c r="AD19" s="44">
        <f t="shared" si="2"/>
        <v>171.7</v>
      </c>
      <c r="AE19" s="44">
        <f t="shared" si="3"/>
        <v>6.219146064997813</v>
      </c>
    </row>
    <row r="20" spans="1:31" ht="14.25" customHeight="1">
      <c r="A20" s="38" t="s">
        <v>74</v>
      </c>
      <c r="B20" s="38" t="s">
        <v>75</v>
      </c>
      <c r="C20" s="39" t="s">
        <v>27</v>
      </c>
      <c r="D20" s="40" t="s">
        <v>55</v>
      </c>
      <c r="E20" s="40" t="s">
        <v>29</v>
      </c>
      <c r="F20" s="39" t="s">
        <v>30</v>
      </c>
      <c r="G20" s="39"/>
      <c r="H20" s="39" t="s">
        <v>31</v>
      </c>
      <c r="I20" s="41">
        <v>41949</v>
      </c>
      <c r="J20" s="42">
        <v>63.3</v>
      </c>
      <c r="K20" s="43"/>
      <c r="L20" s="44">
        <v>5000</v>
      </c>
      <c r="M20" s="44" t="e">
        <f t="shared" si="0"/>
        <v>#DIV/0!</v>
      </c>
      <c r="N20" s="45">
        <f t="shared" si="1"/>
        <v>2.7140600315955767</v>
      </c>
      <c r="O20" s="44">
        <v>110</v>
      </c>
      <c r="P20" s="46">
        <v>0.0146875</v>
      </c>
      <c r="Q20" s="44">
        <f t="shared" si="4"/>
        <v>171.8</v>
      </c>
      <c r="R20" s="44">
        <v>27</v>
      </c>
      <c r="S20" s="46">
        <v>0.00146875</v>
      </c>
      <c r="T20" s="44">
        <v>194</v>
      </c>
      <c r="U20" s="44">
        <v>179</v>
      </c>
      <c r="V20" s="44">
        <v>175</v>
      </c>
      <c r="W20" s="44">
        <v>174</v>
      </c>
      <c r="X20" s="44">
        <v>170</v>
      </c>
      <c r="Y20" s="44">
        <v>166</v>
      </c>
      <c r="Z20" s="44">
        <v>165</v>
      </c>
      <c r="AA20" s="44">
        <v>153</v>
      </c>
      <c r="AB20" s="44">
        <v>161</v>
      </c>
      <c r="AC20" s="44">
        <v>181</v>
      </c>
      <c r="AD20" s="44">
        <f t="shared" si="2"/>
        <v>171.8</v>
      </c>
      <c r="AE20" s="44">
        <f t="shared" si="3"/>
        <v>11.535452599125302</v>
      </c>
    </row>
    <row r="21" spans="1:31" ht="14.25" customHeight="1">
      <c r="A21" s="38" t="s">
        <v>76</v>
      </c>
      <c r="B21" s="38" t="s">
        <v>77</v>
      </c>
      <c r="C21" s="39" t="s">
        <v>27</v>
      </c>
      <c r="D21" s="40" t="s">
        <v>49</v>
      </c>
      <c r="E21" s="40" t="s">
        <v>29</v>
      </c>
      <c r="F21" s="39" t="s">
        <v>30</v>
      </c>
      <c r="G21" s="39">
        <v>17</v>
      </c>
      <c r="H21" s="39" t="s">
        <v>31</v>
      </c>
      <c r="I21" s="41">
        <v>41949</v>
      </c>
      <c r="J21" s="42">
        <v>77.2</v>
      </c>
      <c r="K21" s="43"/>
      <c r="L21" s="44">
        <v>5000</v>
      </c>
      <c r="M21" s="44" t="e">
        <f t="shared" si="0"/>
        <v>#DIV/0!</v>
      </c>
      <c r="N21" s="45">
        <f t="shared" si="1"/>
        <v>2.0207253886010363</v>
      </c>
      <c r="O21" s="44">
        <v>105</v>
      </c>
      <c r="P21" s="46">
        <v>0.014689814814814815</v>
      </c>
      <c r="Q21" s="44">
        <f t="shared" si="4"/>
        <v>156</v>
      </c>
      <c r="R21" s="44">
        <v>27</v>
      </c>
      <c r="S21" s="46">
        <v>0.00146875</v>
      </c>
      <c r="T21" s="44">
        <v>184</v>
      </c>
      <c r="U21" s="44">
        <v>177</v>
      </c>
      <c r="V21" s="44">
        <v>173</v>
      </c>
      <c r="W21" s="44">
        <v>175</v>
      </c>
      <c r="X21" s="44">
        <v>17</v>
      </c>
      <c r="Y21" s="44">
        <v>167</v>
      </c>
      <c r="Z21" s="44">
        <v>172</v>
      </c>
      <c r="AA21" s="44">
        <v>156</v>
      </c>
      <c r="AB21" s="44">
        <v>159</v>
      </c>
      <c r="AC21" s="44">
        <v>180</v>
      </c>
      <c r="AD21" s="44">
        <f t="shared" si="2"/>
        <v>156</v>
      </c>
      <c r="AE21" s="44">
        <f t="shared" si="3"/>
        <v>49.61854492022111</v>
      </c>
    </row>
    <row r="22" spans="1:31" ht="14.25" customHeight="1">
      <c r="A22" s="38" t="s">
        <v>78</v>
      </c>
      <c r="B22" s="38" t="s">
        <v>79</v>
      </c>
      <c r="C22" s="39" t="s">
        <v>27</v>
      </c>
      <c r="D22" s="40" t="s">
        <v>55</v>
      </c>
      <c r="E22" s="40" t="s">
        <v>29</v>
      </c>
      <c r="F22" s="39" t="s">
        <v>30</v>
      </c>
      <c r="G22" s="39"/>
      <c r="H22" s="39" t="s">
        <v>31</v>
      </c>
      <c r="I22" s="41">
        <v>41949</v>
      </c>
      <c r="J22" s="42">
        <v>63.4</v>
      </c>
      <c r="K22" s="43"/>
      <c r="L22" s="44">
        <v>5000</v>
      </c>
      <c r="M22" s="44" t="e">
        <f t="shared" si="0"/>
        <v>#DIV/0!</v>
      </c>
      <c r="N22" s="45">
        <f t="shared" si="1"/>
        <v>2.607255520504732</v>
      </c>
      <c r="O22" s="44">
        <v>110</v>
      </c>
      <c r="P22" s="46">
        <v>0.014864583333333334</v>
      </c>
      <c r="Q22" s="44">
        <f t="shared" si="4"/>
        <v>165.3</v>
      </c>
      <c r="R22" s="44">
        <v>27</v>
      </c>
      <c r="S22" s="46">
        <v>0.001486111111111111</v>
      </c>
      <c r="T22" s="44">
        <v>172</v>
      </c>
      <c r="U22" s="44">
        <v>170</v>
      </c>
      <c r="V22" s="44">
        <v>169</v>
      </c>
      <c r="W22" s="44">
        <v>169</v>
      </c>
      <c r="X22" s="44">
        <v>167</v>
      </c>
      <c r="Y22" s="44">
        <v>166</v>
      </c>
      <c r="Z22" s="44">
        <v>163</v>
      </c>
      <c r="AA22" s="44">
        <v>155</v>
      </c>
      <c r="AB22" s="44">
        <v>156</v>
      </c>
      <c r="AC22" s="44">
        <v>166</v>
      </c>
      <c r="AD22" s="44">
        <f t="shared" si="2"/>
        <v>165.3</v>
      </c>
      <c r="AE22" s="44">
        <f t="shared" si="3"/>
        <v>5.735852159879995</v>
      </c>
    </row>
    <row r="23" spans="1:31" ht="14.25" customHeight="1">
      <c r="A23" s="38" t="s">
        <v>80</v>
      </c>
      <c r="B23" s="38" t="s">
        <v>81</v>
      </c>
      <c r="C23" s="39" t="s">
        <v>27</v>
      </c>
      <c r="D23" s="40" t="s">
        <v>55</v>
      </c>
      <c r="E23" s="40" t="s">
        <v>29</v>
      </c>
      <c r="F23" s="39" t="s">
        <v>30</v>
      </c>
      <c r="G23" s="39"/>
      <c r="H23" s="39" t="s">
        <v>31</v>
      </c>
      <c r="I23" s="41">
        <v>41949</v>
      </c>
      <c r="J23" s="42">
        <v>62.5</v>
      </c>
      <c r="K23" s="43"/>
      <c r="L23" s="44">
        <v>5000</v>
      </c>
      <c r="M23" s="44" t="e">
        <f t="shared" si="0"/>
        <v>#DIV/0!</v>
      </c>
      <c r="N23" s="45">
        <f t="shared" si="1"/>
        <v>2.6384000000000003</v>
      </c>
      <c r="O23" s="44">
        <v>110</v>
      </c>
      <c r="P23" s="46">
        <v>0.01487962962962963</v>
      </c>
      <c r="Q23" s="44">
        <f t="shared" si="4"/>
        <v>164.9</v>
      </c>
      <c r="R23" s="44">
        <v>27</v>
      </c>
      <c r="S23" s="46">
        <v>0.0014872685185185186</v>
      </c>
      <c r="T23" s="44">
        <v>173</v>
      </c>
      <c r="U23" s="44">
        <v>171</v>
      </c>
      <c r="V23" s="44">
        <v>169</v>
      </c>
      <c r="W23" s="44">
        <v>168</v>
      </c>
      <c r="X23" s="44">
        <v>168</v>
      </c>
      <c r="Y23" s="44">
        <v>168</v>
      </c>
      <c r="Z23" s="44">
        <v>168</v>
      </c>
      <c r="AA23" s="44">
        <v>154</v>
      </c>
      <c r="AB23" s="44">
        <v>139</v>
      </c>
      <c r="AC23" s="44">
        <v>171</v>
      </c>
      <c r="AD23" s="44">
        <f t="shared" si="2"/>
        <v>164.9</v>
      </c>
      <c r="AE23" s="44">
        <f t="shared" si="3"/>
        <v>10.461038826681284</v>
      </c>
    </row>
    <row r="24" spans="1:31" ht="14.25" customHeight="1">
      <c r="A24" s="38" t="s">
        <v>82</v>
      </c>
      <c r="B24" s="38" t="s">
        <v>83</v>
      </c>
      <c r="C24" s="39" t="s">
        <v>27</v>
      </c>
      <c r="D24" s="40" t="s">
        <v>65</v>
      </c>
      <c r="E24" s="40" t="s">
        <v>29</v>
      </c>
      <c r="F24" s="39" t="s">
        <v>30</v>
      </c>
      <c r="G24" s="39"/>
      <c r="H24" s="39" t="s">
        <v>31</v>
      </c>
      <c r="I24" s="41">
        <v>41949</v>
      </c>
      <c r="J24" s="42">
        <v>64.1</v>
      </c>
      <c r="K24" s="43"/>
      <c r="L24" s="44">
        <v>5000</v>
      </c>
      <c r="M24" s="44" t="e">
        <f t="shared" si="0"/>
        <v>#DIV/0!</v>
      </c>
      <c r="N24" s="45">
        <f t="shared" si="1"/>
        <v>2.5600624024961</v>
      </c>
      <c r="O24" s="44">
        <v>105</v>
      </c>
      <c r="P24" s="46">
        <v>0.014899305555555556</v>
      </c>
      <c r="Q24" s="44">
        <f t="shared" si="4"/>
        <v>164.1</v>
      </c>
      <c r="R24" s="44">
        <v>27</v>
      </c>
      <c r="S24" s="46">
        <v>0.0014895833333333334</v>
      </c>
      <c r="T24" s="44">
        <v>170</v>
      </c>
      <c r="U24" s="44">
        <v>164</v>
      </c>
      <c r="V24" s="44">
        <v>163</v>
      </c>
      <c r="W24" s="44">
        <v>161</v>
      </c>
      <c r="X24" s="44">
        <v>162</v>
      </c>
      <c r="Y24" s="44">
        <v>163</v>
      </c>
      <c r="Z24" s="44">
        <v>164</v>
      </c>
      <c r="AA24" s="44">
        <v>160</v>
      </c>
      <c r="AB24" s="44">
        <v>162</v>
      </c>
      <c r="AC24" s="44">
        <v>172</v>
      </c>
      <c r="AD24" s="44">
        <f t="shared" si="2"/>
        <v>164.1</v>
      </c>
      <c r="AE24" s="44">
        <f t="shared" si="3"/>
        <v>3.8715486421958962</v>
      </c>
    </row>
    <row r="25" spans="1:31" ht="14.25" customHeight="1">
      <c r="A25" s="38" t="s">
        <v>84</v>
      </c>
      <c r="B25" s="38" t="s">
        <v>85</v>
      </c>
      <c r="C25" s="39" t="s">
        <v>27</v>
      </c>
      <c r="D25" s="40" t="s">
        <v>49</v>
      </c>
      <c r="E25" s="40" t="s">
        <v>29</v>
      </c>
      <c r="F25" s="39" t="s">
        <v>30</v>
      </c>
      <c r="G25" s="39">
        <v>16</v>
      </c>
      <c r="H25" s="39" t="s">
        <v>31</v>
      </c>
      <c r="I25" s="41">
        <v>41949</v>
      </c>
      <c r="J25" s="42">
        <v>62.3</v>
      </c>
      <c r="K25" s="43"/>
      <c r="L25" s="44">
        <v>5000</v>
      </c>
      <c r="M25" s="44" t="e">
        <f t="shared" si="0"/>
        <v>#DIV/0!</v>
      </c>
      <c r="N25" s="45">
        <f t="shared" si="1"/>
        <v>2.563402889245586</v>
      </c>
      <c r="O25" s="44">
        <v>105</v>
      </c>
      <c r="P25" s="46">
        <v>0.015024305555555556</v>
      </c>
      <c r="Q25" s="44">
        <f t="shared" si="4"/>
        <v>159.7</v>
      </c>
      <c r="R25" s="44">
        <v>26</v>
      </c>
      <c r="S25" s="46">
        <v>0.0015023148148148148</v>
      </c>
      <c r="T25" s="44">
        <v>173</v>
      </c>
      <c r="U25" s="44">
        <v>175</v>
      </c>
      <c r="V25" s="44">
        <v>173</v>
      </c>
      <c r="W25" s="44">
        <v>165</v>
      </c>
      <c r="X25" s="44">
        <v>156</v>
      </c>
      <c r="Y25" s="44">
        <v>148</v>
      </c>
      <c r="Z25" s="44">
        <v>151</v>
      </c>
      <c r="AA25" s="44">
        <v>140</v>
      </c>
      <c r="AB25" s="44">
        <v>149</v>
      </c>
      <c r="AC25" s="44">
        <v>167</v>
      </c>
      <c r="AD25" s="44">
        <f t="shared" si="2"/>
        <v>159.7</v>
      </c>
      <c r="AE25" s="44">
        <f t="shared" si="3"/>
        <v>12.463725143168253</v>
      </c>
    </row>
    <row r="26" spans="1:31" ht="14.25" customHeight="1">
      <c r="A26" s="38" t="s">
        <v>86</v>
      </c>
      <c r="B26" s="38" t="s">
        <v>87</v>
      </c>
      <c r="C26" s="39" t="s">
        <v>27</v>
      </c>
      <c r="D26" s="40" t="s">
        <v>65</v>
      </c>
      <c r="E26" s="40" t="s">
        <v>29</v>
      </c>
      <c r="F26" s="39" t="s">
        <v>30</v>
      </c>
      <c r="G26" s="39"/>
      <c r="H26" s="39" t="s">
        <v>31</v>
      </c>
      <c r="I26" s="41">
        <v>41949</v>
      </c>
      <c r="J26" s="42">
        <v>53.4</v>
      </c>
      <c r="K26" s="43"/>
      <c r="L26" s="44">
        <v>5000</v>
      </c>
      <c r="M26" s="44" t="e">
        <f t="shared" si="0"/>
        <v>#DIV/0!</v>
      </c>
      <c r="N26" s="45">
        <f t="shared" si="1"/>
        <v>2.983146067415731</v>
      </c>
      <c r="O26" s="44">
        <v>105</v>
      </c>
      <c r="P26" s="46">
        <v>0.015050925925925926</v>
      </c>
      <c r="Q26" s="44">
        <f t="shared" si="4"/>
        <v>159.3</v>
      </c>
      <c r="R26" s="44">
        <v>25</v>
      </c>
      <c r="S26" s="46">
        <v>0.0015046296296296296</v>
      </c>
      <c r="T26" s="44">
        <v>175</v>
      </c>
      <c r="U26" s="44">
        <v>162</v>
      </c>
      <c r="V26" s="44">
        <v>160</v>
      </c>
      <c r="W26" s="44">
        <v>161</v>
      </c>
      <c r="X26" s="44">
        <v>161</v>
      </c>
      <c r="Y26" s="44">
        <v>161</v>
      </c>
      <c r="Z26" s="44">
        <v>153</v>
      </c>
      <c r="AA26" s="44">
        <v>150</v>
      </c>
      <c r="AB26" s="44">
        <v>151</v>
      </c>
      <c r="AC26" s="44">
        <v>159</v>
      </c>
      <c r="AD26" s="44">
        <f t="shared" si="2"/>
        <v>159.3</v>
      </c>
      <c r="AE26" s="44">
        <f t="shared" si="3"/>
        <v>7.134423592694788</v>
      </c>
    </row>
    <row r="27" spans="1:31" ht="14.25" customHeight="1">
      <c r="A27" s="38" t="s">
        <v>88</v>
      </c>
      <c r="B27" s="38" t="s">
        <v>89</v>
      </c>
      <c r="C27" s="39" t="s">
        <v>27</v>
      </c>
      <c r="D27" s="40" t="s">
        <v>65</v>
      </c>
      <c r="E27" s="40" t="s">
        <v>29</v>
      </c>
      <c r="F27" s="39" t="s">
        <v>30</v>
      </c>
      <c r="G27" s="39"/>
      <c r="H27" s="39" t="s">
        <v>31</v>
      </c>
      <c r="I27" s="41">
        <v>41949</v>
      </c>
      <c r="J27" s="42">
        <v>60</v>
      </c>
      <c r="K27" s="43"/>
      <c r="L27" s="44">
        <v>5000</v>
      </c>
      <c r="M27" s="44" t="e">
        <f t="shared" si="0"/>
        <v>#DIV/0!</v>
      </c>
      <c r="N27" s="45">
        <f t="shared" si="1"/>
        <v>2.631666666666667</v>
      </c>
      <c r="O27" s="44">
        <v>105</v>
      </c>
      <c r="P27" s="46">
        <v>0.015096064814814816</v>
      </c>
      <c r="Q27" s="44">
        <f t="shared" si="4"/>
        <v>157.9</v>
      </c>
      <c r="R27" s="44">
        <v>27</v>
      </c>
      <c r="S27" s="46">
        <v>0.0015092592592592592</v>
      </c>
      <c r="T27" s="44">
        <v>170</v>
      </c>
      <c r="U27" s="44">
        <v>160</v>
      </c>
      <c r="V27" s="44">
        <v>156</v>
      </c>
      <c r="W27" s="44">
        <v>153</v>
      </c>
      <c r="X27" s="44">
        <v>160</v>
      </c>
      <c r="Y27" s="44">
        <v>157</v>
      </c>
      <c r="Z27" s="44">
        <v>154</v>
      </c>
      <c r="AA27" s="44">
        <v>153</v>
      </c>
      <c r="AB27" s="44">
        <v>146</v>
      </c>
      <c r="AC27" s="44">
        <v>170</v>
      </c>
      <c r="AD27" s="44">
        <f t="shared" si="2"/>
        <v>157.9</v>
      </c>
      <c r="AE27" s="44">
        <f t="shared" si="3"/>
        <v>7.534365710971738</v>
      </c>
    </row>
    <row r="28" spans="1:31" ht="14.25" customHeight="1">
      <c r="A28" s="38" t="s">
        <v>90</v>
      </c>
      <c r="B28" s="38" t="s">
        <v>91</v>
      </c>
      <c r="C28" s="39" t="s">
        <v>27</v>
      </c>
      <c r="D28" s="40" t="s">
        <v>49</v>
      </c>
      <c r="E28" s="40" t="s">
        <v>29</v>
      </c>
      <c r="F28" s="39" t="s">
        <v>30</v>
      </c>
      <c r="G28" s="39">
        <v>17</v>
      </c>
      <c r="H28" s="39" t="s">
        <v>31</v>
      </c>
      <c r="I28" s="41">
        <v>41949</v>
      </c>
      <c r="J28" s="42">
        <v>53.4</v>
      </c>
      <c r="K28" s="43"/>
      <c r="L28" s="44">
        <v>5000</v>
      </c>
      <c r="M28" s="44" t="e">
        <f t="shared" si="0"/>
        <v>#DIV/0!</v>
      </c>
      <c r="N28" s="45">
        <f t="shared" si="1"/>
        <v>2.8539325842696632</v>
      </c>
      <c r="O28" s="44">
        <v>105</v>
      </c>
      <c r="P28" s="46">
        <v>0.015261574074074073</v>
      </c>
      <c r="Q28" s="44">
        <f t="shared" si="4"/>
        <v>152.4</v>
      </c>
      <c r="R28" s="44">
        <v>26</v>
      </c>
      <c r="S28" s="46">
        <v>0.0015162037037037036</v>
      </c>
      <c r="T28" s="44">
        <v>171</v>
      </c>
      <c r="U28" s="44">
        <v>160</v>
      </c>
      <c r="V28" s="44">
        <v>160</v>
      </c>
      <c r="W28" s="44">
        <v>152</v>
      </c>
      <c r="X28" s="44">
        <v>150</v>
      </c>
      <c r="Y28" s="44">
        <v>149</v>
      </c>
      <c r="Z28" s="44">
        <v>143</v>
      </c>
      <c r="AA28" s="44">
        <v>130</v>
      </c>
      <c r="AB28" s="44">
        <v>143</v>
      </c>
      <c r="AC28" s="44">
        <v>166</v>
      </c>
      <c r="AD28" s="44">
        <f t="shared" si="2"/>
        <v>152.4</v>
      </c>
      <c r="AE28" s="44">
        <f t="shared" si="3"/>
        <v>12.212925757391451</v>
      </c>
    </row>
    <row r="29" spans="1:31" ht="14.25" customHeight="1">
      <c r="A29" s="38" t="s">
        <v>92</v>
      </c>
      <c r="B29" s="38" t="s">
        <v>93</v>
      </c>
      <c r="C29" s="39" t="s">
        <v>27</v>
      </c>
      <c r="D29" s="40" t="s">
        <v>28</v>
      </c>
      <c r="E29" s="40" t="s">
        <v>29</v>
      </c>
      <c r="F29" s="39" t="s">
        <v>30</v>
      </c>
      <c r="G29" s="39">
        <v>16</v>
      </c>
      <c r="H29" s="39" t="s">
        <v>31</v>
      </c>
      <c r="I29" s="41">
        <v>41949</v>
      </c>
      <c r="J29" s="42">
        <v>68</v>
      </c>
      <c r="K29" s="43"/>
      <c r="L29" s="44">
        <v>5000</v>
      </c>
      <c r="M29" s="44" t="e">
        <f t="shared" si="0"/>
        <v>#DIV/0!</v>
      </c>
      <c r="N29" s="45">
        <f t="shared" si="1"/>
        <v>2.0985294117647055</v>
      </c>
      <c r="O29" s="44">
        <v>105</v>
      </c>
      <c r="P29" s="46">
        <v>0.015310185185185185</v>
      </c>
      <c r="Q29" s="44">
        <f t="shared" si="4"/>
        <v>142.7</v>
      </c>
      <c r="R29" s="44">
        <v>29</v>
      </c>
      <c r="S29" s="46">
        <v>0.0015300925925925927</v>
      </c>
      <c r="T29" s="44">
        <v>83</v>
      </c>
      <c r="U29" s="44">
        <v>169</v>
      </c>
      <c r="V29" s="44">
        <v>165</v>
      </c>
      <c r="W29" s="44">
        <v>163</v>
      </c>
      <c r="X29" s="44">
        <v>149</v>
      </c>
      <c r="Y29" s="44">
        <v>145</v>
      </c>
      <c r="Z29" s="44">
        <v>136</v>
      </c>
      <c r="AA29" s="44">
        <v>127</v>
      </c>
      <c r="AB29" s="44">
        <v>127</v>
      </c>
      <c r="AC29" s="44">
        <v>163</v>
      </c>
      <c r="AD29" s="44">
        <f t="shared" si="2"/>
        <v>142.7</v>
      </c>
      <c r="AE29" s="44">
        <f t="shared" si="3"/>
        <v>26.162101512599406</v>
      </c>
    </row>
    <row r="30" spans="1:31" ht="14.25" customHeight="1">
      <c r="A30" s="38" t="s">
        <v>94</v>
      </c>
      <c r="B30" s="38" t="s">
        <v>95</v>
      </c>
      <c r="C30" s="39" t="s">
        <v>27</v>
      </c>
      <c r="D30" s="40" t="s">
        <v>65</v>
      </c>
      <c r="E30" s="40" t="s">
        <v>29</v>
      </c>
      <c r="F30" s="39" t="s">
        <v>30</v>
      </c>
      <c r="G30" s="39"/>
      <c r="H30" s="39" t="s">
        <v>31</v>
      </c>
      <c r="I30" s="41">
        <v>41949</v>
      </c>
      <c r="J30" s="42">
        <v>52.4</v>
      </c>
      <c r="K30" s="43"/>
      <c r="L30" s="44">
        <v>5000</v>
      </c>
      <c r="M30" s="44" t="e">
        <f t="shared" si="0"/>
        <v>#DIV/0!</v>
      </c>
      <c r="N30" s="45">
        <f t="shared" si="1"/>
        <v>2.7519083969465647</v>
      </c>
      <c r="O30" s="44">
        <v>105</v>
      </c>
      <c r="P30" s="46">
        <v>0.015633101851851853</v>
      </c>
      <c r="Q30" s="44">
        <f t="shared" si="4"/>
        <v>144.2</v>
      </c>
      <c r="R30" s="44">
        <v>24</v>
      </c>
      <c r="S30" s="46">
        <v>0.0015625</v>
      </c>
      <c r="T30" s="44">
        <v>195</v>
      </c>
      <c r="U30" s="44">
        <v>165</v>
      </c>
      <c r="V30" s="44">
        <v>156</v>
      </c>
      <c r="W30" s="44">
        <v>148</v>
      </c>
      <c r="X30" s="44">
        <v>136</v>
      </c>
      <c r="Y30" s="44">
        <v>129</v>
      </c>
      <c r="Z30" s="44">
        <v>129</v>
      </c>
      <c r="AA30" s="44">
        <v>123</v>
      </c>
      <c r="AB30" s="44">
        <v>112</v>
      </c>
      <c r="AC30" s="44">
        <v>149</v>
      </c>
      <c r="AD30" s="44">
        <f t="shared" si="2"/>
        <v>144.2</v>
      </c>
      <c r="AE30" s="44">
        <f t="shared" si="3"/>
        <v>24.049948024891876</v>
      </c>
    </row>
    <row r="31" spans="1:31" ht="14.25" customHeight="1">
      <c r="A31" s="38" t="s">
        <v>96</v>
      </c>
      <c r="B31" s="38" t="s">
        <v>97</v>
      </c>
      <c r="C31" s="39" t="s">
        <v>27</v>
      </c>
      <c r="D31" s="40" t="s">
        <v>65</v>
      </c>
      <c r="E31" s="40" t="s">
        <v>29</v>
      </c>
      <c r="F31" s="39" t="s">
        <v>30</v>
      </c>
      <c r="G31" s="39"/>
      <c r="H31" s="39" t="s">
        <v>31</v>
      </c>
      <c r="I31" s="41">
        <v>41949</v>
      </c>
      <c r="J31" s="42">
        <v>53.2</v>
      </c>
      <c r="K31" s="43"/>
      <c r="L31" s="44">
        <v>5000</v>
      </c>
      <c r="M31" s="44" t="e">
        <f t="shared" si="0"/>
        <v>#DIV/0!</v>
      </c>
      <c r="N31" s="45">
        <f t="shared" si="1"/>
        <v>2.6466165413533833</v>
      </c>
      <c r="O31" s="44">
        <v>105</v>
      </c>
      <c r="P31" s="46">
        <v>0.01572337962962963</v>
      </c>
      <c r="Q31" s="44">
        <f t="shared" si="4"/>
        <v>140.8</v>
      </c>
      <c r="R31" s="44">
        <v>25</v>
      </c>
      <c r="S31" s="46">
        <v>0.0015717592592592593</v>
      </c>
      <c r="T31" s="44">
        <v>173</v>
      </c>
      <c r="U31" s="44">
        <v>167</v>
      </c>
      <c r="V31" s="44">
        <v>151</v>
      </c>
      <c r="W31" s="44">
        <v>136</v>
      </c>
      <c r="X31" s="44">
        <v>132</v>
      </c>
      <c r="Y31" s="44">
        <v>131</v>
      </c>
      <c r="Z31" s="44">
        <v>119</v>
      </c>
      <c r="AA31" s="44">
        <v>129</v>
      </c>
      <c r="AB31" s="44">
        <v>127</v>
      </c>
      <c r="AC31" s="44">
        <v>143</v>
      </c>
      <c r="AD31" s="44">
        <f t="shared" si="2"/>
        <v>140.8</v>
      </c>
      <c r="AE31" s="44">
        <f t="shared" si="3"/>
        <v>17.74385652682204</v>
      </c>
    </row>
    <row r="32" spans="1:31" ht="42" customHeight="1">
      <c r="A32" s="28" t="s">
        <v>98</v>
      </c>
      <c r="B32" s="29"/>
      <c r="C32" s="30"/>
      <c r="D32" s="31"/>
      <c r="E32" s="31"/>
      <c r="F32" s="30"/>
      <c r="G32" s="30"/>
      <c r="H32" s="30"/>
      <c r="I32" s="32"/>
      <c r="J32" s="33"/>
      <c r="K32" s="34"/>
      <c r="L32" s="35"/>
      <c r="M32" s="35"/>
      <c r="N32" s="36"/>
      <c r="O32" s="35"/>
      <c r="P32" s="37"/>
      <c r="Q32" s="35"/>
      <c r="R32" s="35"/>
      <c r="S32" s="37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ht="14.25" customHeight="1">
      <c r="A33" s="38" t="s">
        <v>99</v>
      </c>
      <c r="B33" s="38" t="s">
        <v>100</v>
      </c>
      <c r="C33" s="39" t="s">
        <v>41</v>
      </c>
      <c r="D33" s="40" t="s">
        <v>101</v>
      </c>
      <c r="E33" s="40" t="s">
        <v>43</v>
      </c>
      <c r="F33" s="39" t="s">
        <v>102</v>
      </c>
      <c r="G33" s="41">
        <v>35200</v>
      </c>
      <c r="H33" s="39" t="s">
        <v>44</v>
      </c>
      <c r="I33" s="41">
        <v>41952</v>
      </c>
      <c r="J33" s="42"/>
      <c r="K33" s="43"/>
      <c r="L33" s="44">
        <v>5000</v>
      </c>
      <c r="M33" s="44" t="e">
        <f aca="true" t="shared" si="5" ref="M33:M41">J33/(K33)^2</f>
        <v>#DIV/0!</v>
      </c>
      <c r="N33" s="45" t="e">
        <f aca="true" t="shared" si="6" ref="N33:N41">Q33/J33</f>
        <v>#DIV/0!</v>
      </c>
      <c r="O33" s="44">
        <v>105</v>
      </c>
      <c r="P33" s="46">
        <v>0.011571759259259259</v>
      </c>
      <c r="Q33" s="44">
        <f aca="true" t="shared" si="7" ref="Q33:Q41">$AD33</f>
        <v>350.7</v>
      </c>
      <c r="R33" s="44">
        <v>29</v>
      </c>
      <c r="S33" s="46">
        <v>0.00115625</v>
      </c>
      <c r="T33" s="44">
        <v>371</v>
      </c>
      <c r="U33" s="44">
        <v>349</v>
      </c>
      <c r="V33" s="44">
        <v>345</v>
      </c>
      <c r="W33" s="44">
        <v>348</v>
      </c>
      <c r="X33" s="44">
        <v>350</v>
      </c>
      <c r="Y33" s="44">
        <v>347</v>
      </c>
      <c r="Z33" s="44">
        <v>343</v>
      </c>
      <c r="AA33" s="44">
        <v>341</v>
      </c>
      <c r="AB33" s="44">
        <v>341</v>
      </c>
      <c r="AC33" s="44">
        <v>372</v>
      </c>
      <c r="AD33" s="44">
        <f aca="true" t="shared" si="8" ref="AD33:AD41">AVERAGE(T33:AC33)</f>
        <v>350.7</v>
      </c>
      <c r="AE33" s="44">
        <f aca="true" t="shared" si="9" ref="AE33:AE41">_xlfn.STDEV.S(T33:AC33)</f>
        <v>11.402241495035577</v>
      </c>
    </row>
    <row r="34" spans="1:31" ht="14.25" customHeight="1">
      <c r="A34" s="38" t="s">
        <v>103</v>
      </c>
      <c r="B34" s="38" t="s">
        <v>104</v>
      </c>
      <c r="C34" s="39" t="s">
        <v>27</v>
      </c>
      <c r="D34" s="40" t="s">
        <v>105</v>
      </c>
      <c r="E34" s="40" t="s">
        <v>29</v>
      </c>
      <c r="F34" s="39" t="s">
        <v>102</v>
      </c>
      <c r="G34" s="39">
        <v>18</v>
      </c>
      <c r="H34" s="39" t="s">
        <v>31</v>
      </c>
      <c r="I34" s="41">
        <v>41949</v>
      </c>
      <c r="J34" s="42">
        <v>84</v>
      </c>
      <c r="K34" s="43"/>
      <c r="L34" s="44">
        <v>5000</v>
      </c>
      <c r="M34" s="44" t="e">
        <f t="shared" si="5"/>
        <v>#DIV/0!</v>
      </c>
      <c r="N34" s="45">
        <f t="shared" si="6"/>
        <v>3.9226190476190474</v>
      </c>
      <c r="O34" s="44">
        <v>115</v>
      </c>
      <c r="P34" s="46">
        <v>0.011814814814814814</v>
      </c>
      <c r="Q34" s="44">
        <f t="shared" si="7"/>
        <v>329.5</v>
      </c>
      <c r="R34" s="44">
        <v>29</v>
      </c>
      <c r="S34" s="46">
        <v>0.0011805555555555556</v>
      </c>
      <c r="T34" s="44">
        <v>351</v>
      </c>
      <c r="U34" s="44">
        <v>335</v>
      </c>
      <c r="V34" s="44">
        <v>333</v>
      </c>
      <c r="W34" s="44">
        <v>335</v>
      </c>
      <c r="X34" s="44">
        <v>330</v>
      </c>
      <c r="Y34" s="44">
        <v>330</v>
      </c>
      <c r="Z34" s="44">
        <v>332</v>
      </c>
      <c r="AA34" s="44">
        <v>329</v>
      </c>
      <c r="AB34" s="44">
        <v>314</v>
      </c>
      <c r="AC34" s="44">
        <v>306</v>
      </c>
      <c r="AD34" s="44">
        <f t="shared" si="8"/>
        <v>329.5</v>
      </c>
      <c r="AE34" s="44">
        <f t="shared" si="9"/>
        <v>12.176936305071887</v>
      </c>
    </row>
    <row r="35" spans="1:31" ht="14.25" customHeight="1">
      <c r="A35" s="38" t="s">
        <v>106</v>
      </c>
      <c r="B35" s="38" t="s">
        <v>107</v>
      </c>
      <c r="C35" s="39" t="s">
        <v>27</v>
      </c>
      <c r="D35" s="40" t="s">
        <v>108</v>
      </c>
      <c r="E35" s="40" t="s">
        <v>29</v>
      </c>
      <c r="F35" s="39" t="s">
        <v>102</v>
      </c>
      <c r="G35" s="39"/>
      <c r="H35" s="39" t="s">
        <v>31</v>
      </c>
      <c r="I35" s="41">
        <v>41949</v>
      </c>
      <c r="J35" s="42"/>
      <c r="K35" s="43"/>
      <c r="L35" s="44">
        <v>5000</v>
      </c>
      <c r="M35" s="44" t="e">
        <f t="shared" si="5"/>
        <v>#DIV/0!</v>
      </c>
      <c r="N35" s="45" t="e">
        <f t="shared" si="6"/>
        <v>#DIV/0!</v>
      </c>
      <c r="O35" s="44">
        <v>115</v>
      </c>
      <c r="P35" s="46">
        <v>0.011909722222222223</v>
      </c>
      <c r="Q35" s="44">
        <f t="shared" si="7"/>
        <v>321.3</v>
      </c>
      <c r="R35" s="44">
        <v>29</v>
      </c>
      <c r="S35" s="46">
        <v>0.0011909722222222222</v>
      </c>
      <c r="T35" s="44">
        <v>333</v>
      </c>
      <c r="U35" s="44">
        <v>329</v>
      </c>
      <c r="V35" s="44">
        <v>313</v>
      </c>
      <c r="W35" s="44">
        <v>314</v>
      </c>
      <c r="X35" s="44">
        <v>320</v>
      </c>
      <c r="Y35" s="44">
        <v>316</v>
      </c>
      <c r="Z35" s="44">
        <v>322</v>
      </c>
      <c r="AA35" s="44">
        <v>325</v>
      </c>
      <c r="AB35" s="44">
        <v>321</v>
      </c>
      <c r="AC35" s="44">
        <v>320</v>
      </c>
      <c r="AD35" s="44">
        <f t="shared" si="8"/>
        <v>321.3</v>
      </c>
      <c r="AE35" s="44">
        <f t="shared" si="9"/>
        <v>6.360468186820493</v>
      </c>
    </row>
    <row r="36" spans="1:31" ht="14.25" customHeight="1">
      <c r="A36" s="38" t="s">
        <v>109</v>
      </c>
      <c r="B36" s="38" t="s">
        <v>110</v>
      </c>
      <c r="C36" s="39" t="s">
        <v>41</v>
      </c>
      <c r="D36" s="40" t="s">
        <v>101</v>
      </c>
      <c r="E36" s="40" t="s">
        <v>43</v>
      </c>
      <c r="F36" s="39" t="s">
        <v>102</v>
      </c>
      <c r="G36" s="39">
        <v>16</v>
      </c>
      <c r="H36" s="39" t="s">
        <v>44</v>
      </c>
      <c r="I36" s="41">
        <v>41952</v>
      </c>
      <c r="J36" s="42"/>
      <c r="K36" s="43"/>
      <c r="L36" s="44">
        <v>5000</v>
      </c>
      <c r="M36" s="44" t="e">
        <f t="shared" si="5"/>
        <v>#DIV/0!</v>
      </c>
      <c r="N36" s="45" t="e">
        <f t="shared" si="6"/>
        <v>#DIV/0!</v>
      </c>
      <c r="O36" s="44">
        <v>115</v>
      </c>
      <c r="P36" s="46">
        <v>0.011971064814814815</v>
      </c>
      <c r="Q36" s="44">
        <f t="shared" si="7"/>
        <v>316.8</v>
      </c>
      <c r="R36" s="44">
        <v>28</v>
      </c>
      <c r="S36" s="46">
        <v>0.0011967592592592592</v>
      </c>
      <c r="T36" s="44">
        <v>340</v>
      </c>
      <c r="U36" s="44">
        <v>310</v>
      </c>
      <c r="V36" s="44">
        <v>322</v>
      </c>
      <c r="W36" s="44">
        <v>309</v>
      </c>
      <c r="X36" s="44">
        <v>307</v>
      </c>
      <c r="Y36" s="44">
        <v>312</v>
      </c>
      <c r="Z36" s="44">
        <v>308</v>
      </c>
      <c r="AA36" s="44">
        <v>308</v>
      </c>
      <c r="AB36" s="44">
        <v>307</v>
      </c>
      <c r="AC36" s="44">
        <v>345</v>
      </c>
      <c r="AD36" s="44">
        <f t="shared" si="8"/>
        <v>316.8</v>
      </c>
      <c r="AE36" s="44">
        <f t="shared" si="9"/>
        <v>14.289078968841125</v>
      </c>
    </row>
    <row r="37" spans="1:31" ht="14.25" customHeight="1">
      <c r="A37" s="38" t="s">
        <v>45</v>
      </c>
      <c r="B37" s="38" t="s">
        <v>111</v>
      </c>
      <c r="C37" s="39" t="s">
        <v>27</v>
      </c>
      <c r="D37" s="40" t="s">
        <v>105</v>
      </c>
      <c r="E37" s="40" t="s">
        <v>29</v>
      </c>
      <c r="F37" s="39" t="s">
        <v>102</v>
      </c>
      <c r="G37" s="39"/>
      <c r="H37" s="39" t="s">
        <v>31</v>
      </c>
      <c r="I37" s="41">
        <v>41949</v>
      </c>
      <c r="J37" s="42">
        <v>88</v>
      </c>
      <c r="K37" s="43"/>
      <c r="L37" s="44">
        <v>5000</v>
      </c>
      <c r="M37" s="44" t="e">
        <f t="shared" si="5"/>
        <v>#DIV/0!</v>
      </c>
      <c r="N37" s="45">
        <f t="shared" si="6"/>
        <v>3.414772727272727</v>
      </c>
      <c r="O37" s="44">
        <v>115</v>
      </c>
      <c r="P37" s="46">
        <v>0.012179398148148148</v>
      </c>
      <c r="Q37" s="44">
        <f t="shared" si="7"/>
        <v>300.5</v>
      </c>
      <c r="R37" s="44">
        <v>28</v>
      </c>
      <c r="S37" s="46">
        <v>0.0012175925925925926</v>
      </c>
      <c r="T37" s="44">
        <v>305</v>
      </c>
      <c r="U37" s="44">
        <v>296</v>
      </c>
      <c r="V37" s="44">
        <v>292</v>
      </c>
      <c r="W37" s="44">
        <v>293</v>
      </c>
      <c r="X37" s="44">
        <v>294</v>
      </c>
      <c r="Y37" s="44">
        <v>301</v>
      </c>
      <c r="Z37" s="44">
        <v>299</v>
      </c>
      <c r="AA37" s="44">
        <v>298</v>
      </c>
      <c r="AB37" s="44">
        <v>303</v>
      </c>
      <c r="AC37" s="44">
        <v>324</v>
      </c>
      <c r="AD37" s="44">
        <f t="shared" si="8"/>
        <v>300.5</v>
      </c>
      <c r="AE37" s="44">
        <f t="shared" si="9"/>
        <v>9.300537618869138</v>
      </c>
    </row>
    <row r="38" spans="1:31" ht="14.25" customHeight="1">
      <c r="A38" s="38" t="s">
        <v>112</v>
      </c>
      <c r="B38" s="38" t="s">
        <v>113</v>
      </c>
      <c r="C38" s="39" t="s">
        <v>27</v>
      </c>
      <c r="D38" s="40" t="s">
        <v>105</v>
      </c>
      <c r="E38" s="40" t="s">
        <v>29</v>
      </c>
      <c r="F38" s="39" t="s">
        <v>102</v>
      </c>
      <c r="G38" s="39"/>
      <c r="H38" s="39" t="s">
        <v>31</v>
      </c>
      <c r="I38" s="41">
        <v>41949</v>
      </c>
      <c r="J38" s="42">
        <v>73</v>
      </c>
      <c r="K38" s="43"/>
      <c r="L38" s="44">
        <v>5000</v>
      </c>
      <c r="M38" s="44" t="e">
        <f t="shared" si="5"/>
        <v>#DIV/0!</v>
      </c>
      <c r="N38" s="45">
        <f t="shared" si="6"/>
        <v>4.057534246575342</v>
      </c>
      <c r="O38" s="44">
        <v>115</v>
      </c>
      <c r="P38" s="46">
        <v>0.012238425925925925</v>
      </c>
      <c r="Q38" s="44">
        <f t="shared" si="7"/>
        <v>296.2</v>
      </c>
      <c r="R38" s="44">
        <v>28</v>
      </c>
      <c r="S38" s="46">
        <v>0.0012233796296296296</v>
      </c>
      <c r="T38" s="44">
        <v>296</v>
      </c>
      <c r="U38" s="44">
        <v>290</v>
      </c>
      <c r="V38" s="44">
        <v>291</v>
      </c>
      <c r="W38" s="44">
        <v>293</v>
      </c>
      <c r="X38" s="44">
        <v>293</v>
      </c>
      <c r="Y38" s="44">
        <v>294</v>
      </c>
      <c r="Z38" s="44">
        <v>294</v>
      </c>
      <c r="AA38" s="44">
        <v>293</v>
      </c>
      <c r="AB38" s="44">
        <v>296</v>
      </c>
      <c r="AC38" s="44">
        <v>322</v>
      </c>
      <c r="AD38" s="44">
        <f t="shared" si="8"/>
        <v>296.2</v>
      </c>
      <c r="AE38" s="44">
        <f t="shared" si="9"/>
        <v>9.25922962958222</v>
      </c>
    </row>
    <row r="39" spans="1:31" ht="14.25" customHeight="1">
      <c r="A39" s="38" t="s">
        <v>114</v>
      </c>
      <c r="B39" s="38" t="s">
        <v>115</v>
      </c>
      <c r="C39" s="39" t="s">
        <v>41</v>
      </c>
      <c r="D39" s="40" t="s">
        <v>116</v>
      </c>
      <c r="E39" s="40" t="s">
        <v>43</v>
      </c>
      <c r="F39" s="39" t="s">
        <v>102</v>
      </c>
      <c r="G39" s="39"/>
      <c r="H39" s="39" t="s">
        <v>44</v>
      </c>
      <c r="I39" s="41">
        <v>41952</v>
      </c>
      <c r="J39" s="42"/>
      <c r="K39" s="43"/>
      <c r="L39" s="44">
        <v>5000</v>
      </c>
      <c r="M39" s="44" t="e">
        <f t="shared" si="5"/>
        <v>#DIV/0!</v>
      </c>
      <c r="N39" s="45" t="e">
        <f t="shared" si="6"/>
        <v>#DIV/0!</v>
      </c>
      <c r="O39" s="44">
        <v>115</v>
      </c>
      <c r="P39" s="46">
        <v>0.012241898148148148</v>
      </c>
      <c r="Q39" s="44">
        <f t="shared" si="7"/>
        <v>295.9</v>
      </c>
      <c r="R39" s="44">
        <v>26</v>
      </c>
      <c r="S39" s="46">
        <v>0.0013275462962962963</v>
      </c>
      <c r="T39" s="44">
        <v>311</v>
      </c>
      <c r="U39" s="44">
        <v>293</v>
      </c>
      <c r="V39" s="44">
        <v>293</v>
      </c>
      <c r="W39" s="44">
        <v>289</v>
      </c>
      <c r="X39" s="44">
        <v>291</v>
      </c>
      <c r="Y39" s="44">
        <v>288</v>
      </c>
      <c r="Z39" s="44">
        <v>294</v>
      </c>
      <c r="AA39" s="44">
        <v>284</v>
      </c>
      <c r="AB39" s="44">
        <v>297</v>
      </c>
      <c r="AC39" s="44">
        <v>319</v>
      </c>
      <c r="AD39" s="44">
        <f t="shared" si="8"/>
        <v>295.9</v>
      </c>
      <c r="AE39" s="44">
        <f t="shared" si="9"/>
        <v>10.846914563854346</v>
      </c>
    </row>
    <row r="40" spans="1:31" ht="14.25" customHeight="1">
      <c r="A40" s="38" t="s">
        <v>117</v>
      </c>
      <c r="B40" s="38" t="s">
        <v>118</v>
      </c>
      <c r="C40" s="39" t="s">
        <v>27</v>
      </c>
      <c r="D40" s="40" t="s">
        <v>108</v>
      </c>
      <c r="E40" s="40" t="s">
        <v>29</v>
      </c>
      <c r="F40" s="39" t="s">
        <v>102</v>
      </c>
      <c r="G40" s="39"/>
      <c r="H40" s="39" t="s">
        <v>31</v>
      </c>
      <c r="I40" s="41">
        <v>41949</v>
      </c>
      <c r="J40" s="42"/>
      <c r="K40" s="43"/>
      <c r="L40" s="44">
        <v>5000</v>
      </c>
      <c r="M40" s="44" t="e">
        <f t="shared" si="5"/>
        <v>#DIV/0!</v>
      </c>
      <c r="N40" s="45" t="e">
        <f t="shared" si="6"/>
        <v>#DIV/0!</v>
      </c>
      <c r="O40" s="44">
        <v>115</v>
      </c>
      <c r="P40" s="46">
        <v>0.012324074074074074</v>
      </c>
      <c r="Q40" s="44">
        <f t="shared" si="7"/>
        <v>290.1</v>
      </c>
      <c r="R40" s="44">
        <v>29</v>
      </c>
      <c r="S40" s="46">
        <v>0.0012314814814814814</v>
      </c>
      <c r="T40" s="44">
        <v>297</v>
      </c>
      <c r="U40" s="44">
        <v>294</v>
      </c>
      <c r="V40" s="44">
        <v>298</v>
      </c>
      <c r="W40" s="44">
        <v>298</v>
      </c>
      <c r="X40" s="44">
        <v>296</v>
      </c>
      <c r="Y40" s="44">
        <v>289</v>
      </c>
      <c r="Z40" s="44">
        <v>281</v>
      </c>
      <c r="AA40" s="44">
        <v>277</v>
      </c>
      <c r="AB40" s="44">
        <v>276</v>
      </c>
      <c r="AC40" s="44">
        <v>295</v>
      </c>
      <c r="AD40" s="44">
        <f t="shared" si="8"/>
        <v>290.1</v>
      </c>
      <c r="AE40" s="44">
        <f t="shared" si="9"/>
        <v>8.824838682818953</v>
      </c>
    </row>
    <row r="41" spans="1:31" ht="14.25" customHeight="1">
      <c r="A41" s="38" t="s">
        <v>106</v>
      </c>
      <c r="B41" s="38" t="s">
        <v>119</v>
      </c>
      <c r="C41" s="39" t="s">
        <v>27</v>
      </c>
      <c r="D41" s="40" t="s">
        <v>55</v>
      </c>
      <c r="E41" s="40" t="s">
        <v>29</v>
      </c>
      <c r="F41" s="39" t="s">
        <v>102</v>
      </c>
      <c r="G41" s="39"/>
      <c r="H41" s="39" t="s">
        <v>31</v>
      </c>
      <c r="I41" s="41">
        <v>41949</v>
      </c>
      <c r="J41" s="42">
        <v>74</v>
      </c>
      <c r="K41" s="43">
        <v>1.91</v>
      </c>
      <c r="L41" s="44">
        <v>5000</v>
      </c>
      <c r="M41" s="44">
        <f t="shared" si="5"/>
        <v>20.284531674022094</v>
      </c>
      <c r="N41" s="45">
        <f t="shared" si="6"/>
        <v>3.9108108108108106</v>
      </c>
      <c r="O41" s="44">
        <v>115</v>
      </c>
      <c r="P41" s="46">
        <v>0.012335648148148148</v>
      </c>
      <c r="Q41" s="44">
        <f t="shared" si="7"/>
        <v>289.4</v>
      </c>
      <c r="R41" s="44">
        <v>29</v>
      </c>
      <c r="S41" s="46">
        <v>0.0012326388888888888</v>
      </c>
      <c r="T41" s="44">
        <v>320</v>
      </c>
      <c r="U41" s="44">
        <v>293</v>
      </c>
      <c r="V41" s="44">
        <v>288</v>
      </c>
      <c r="W41" s="44">
        <v>288</v>
      </c>
      <c r="X41" s="44">
        <v>286</v>
      </c>
      <c r="Y41" s="44">
        <v>283</v>
      </c>
      <c r="Z41" s="44">
        <v>278</v>
      </c>
      <c r="AA41" s="44">
        <v>270</v>
      </c>
      <c r="AB41" s="44">
        <v>279</v>
      </c>
      <c r="AC41" s="44">
        <v>309</v>
      </c>
      <c r="AD41" s="44">
        <f t="shared" si="8"/>
        <v>289.4</v>
      </c>
      <c r="AE41" s="44">
        <f t="shared" si="9"/>
        <v>14.923508672933155</v>
      </c>
    </row>
    <row r="42" spans="1:31" ht="14.25" customHeight="1">
      <c r="A42" s="38" t="s">
        <v>120</v>
      </c>
      <c r="B42" s="38" t="s">
        <v>121</v>
      </c>
      <c r="C42" s="39" t="s">
        <v>122</v>
      </c>
      <c r="D42" s="40" t="s">
        <v>123</v>
      </c>
      <c r="E42" s="40" t="s">
        <v>124</v>
      </c>
      <c r="F42" s="39" t="s">
        <v>102</v>
      </c>
      <c r="G42" s="39"/>
      <c r="H42" s="39"/>
      <c r="I42" s="41"/>
      <c r="J42" s="42"/>
      <c r="K42" s="43"/>
      <c r="L42" s="44"/>
      <c r="M42" s="44"/>
      <c r="N42" s="45"/>
      <c r="O42" s="44"/>
      <c r="P42" s="46">
        <v>0.012362268518518519</v>
      </c>
      <c r="Q42" s="44"/>
      <c r="R42" s="44">
        <v>28</v>
      </c>
      <c r="S42" s="46">
        <v>0.001236111111111111</v>
      </c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</row>
    <row r="43" spans="1:31" ht="14.25" customHeight="1">
      <c r="A43" s="38" t="s">
        <v>125</v>
      </c>
      <c r="B43" s="38" t="s">
        <v>126</v>
      </c>
      <c r="C43" s="39" t="s">
        <v>41</v>
      </c>
      <c r="D43" s="40" t="s">
        <v>101</v>
      </c>
      <c r="E43" s="40" t="s">
        <v>43</v>
      </c>
      <c r="F43" s="39" t="s">
        <v>102</v>
      </c>
      <c r="G43" s="39">
        <v>16</v>
      </c>
      <c r="H43" s="39" t="s">
        <v>44</v>
      </c>
      <c r="I43" s="41">
        <v>41952</v>
      </c>
      <c r="J43" s="42"/>
      <c r="K43" s="43"/>
      <c r="L43" s="44">
        <v>5000</v>
      </c>
      <c r="M43" s="44" t="e">
        <f>J43/(K43)^2</f>
        <v>#DIV/0!</v>
      </c>
      <c r="N43" s="45" t="e">
        <f>Q43/J43</f>
        <v>#DIV/0!</v>
      </c>
      <c r="O43" s="44">
        <v>105</v>
      </c>
      <c r="P43" s="46">
        <v>0.01238425925925926</v>
      </c>
      <c r="Q43" s="44">
        <f>$AD43</f>
        <v>279.7</v>
      </c>
      <c r="R43" s="44">
        <v>29</v>
      </c>
      <c r="S43" s="46">
        <v>0.0012488425925925926</v>
      </c>
      <c r="T43" s="44">
        <v>297</v>
      </c>
      <c r="U43" s="44">
        <v>288</v>
      </c>
      <c r="V43" s="44">
        <v>284</v>
      </c>
      <c r="W43" s="44">
        <v>275</v>
      </c>
      <c r="X43" s="44">
        <v>276</v>
      </c>
      <c r="Y43" s="44">
        <v>267</v>
      </c>
      <c r="Z43" s="44">
        <v>262</v>
      </c>
      <c r="AA43" s="44">
        <v>254</v>
      </c>
      <c r="AB43" s="44">
        <v>263</v>
      </c>
      <c r="AC43" s="44">
        <v>331</v>
      </c>
      <c r="AD43" s="44">
        <f>AVERAGE(T43:AC43)</f>
        <v>279.7</v>
      </c>
      <c r="AE43" s="44">
        <f>_xlfn.STDEV.S(T43:AC43)</f>
        <v>22.28128262815127</v>
      </c>
    </row>
    <row r="44" spans="1:31" ht="14.25" customHeight="1">
      <c r="A44" s="38" t="s">
        <v>127</v>
      </c>
      <c r="B44" s="38" t="s">
        <v>128</v>
      </c>
      <c r="C44" s="39" t="s">
        <v>122</v>
      </c>
      <c r="D44" s="40" t="s">
        <v>123</v>
      </c>
      <c r="E44" s="40" t="s">
        <v>124</v>
      </c>
      <c r="F44" s="39" t="s">
        <v>102</v>
      </c>
      <c r="G44" s="39"/>
      <c r="H44" s="39"/>
      <c r="I44" s="41"/>
      <c r="J44" s="42"/>
      <c r="K44" s="43"/>
      <c r="L44" s="44"/>
      <c r="M44" s="44"/>
      <c r="N44" s="45"/>
      <c r="O44" s="44"/>
      <c r="P44" s="46">
        <v>0.012430555555555556</v>
      </c>
      <c r="Q44" s="44"/>
      <c r="R44" s="44">
        <v>27</v>
      </c>
      <c r="S44" s="46">
        <v>0.0012430555555555556</v>
      </c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:31" ht="14.25" customHeight="1">
      <c r="A45" s="38" t="s">
        <v>129</v>
      </c>
      <c r="B45" s="38" t="s">
        <v>130</v>
      </c>
      <c r="C45" s="39" t="s">
        <v>131</v>
      </c>
      <c r="D45" s="40" t="s">
        <v>132</v>
      </c>
      <c r="E45" s="40" t="s">
        <v>133</v>
      </c>
      <c r="F45" s="39" t="s">
        <v>102</v>
      </c>
      <c r="G45" s="39"/>
      <c r="H45" s="39" t="s">
        <v>134</v>
      </c>
      <c r="I45" s="41">
        <v>41948</v>
      </c>
      <c r="J45" s="42">
        <v>73</v>
      </c>
      <c r="K45" s="43"/>
      <c r="L45" s="44">
        <v>5000</v>
      </c>
      <c r="M45" s="44"/>
      <c r="N45" s="45"/>
      <c r="O45" s="44"/>
      <c r="P45" s="46">
        <v>0.012442129629629628</v>
      </c>
      <c r="Q45" s="44"/>
      <c r="R45" s="44">
        <v>29</v>
      </c>
      <c r="S45" s="46">
        <v>0.0012442129629629628</v>
      </c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>
        <v>288</v>
      </c>
      <c r="AE45" s="44"/>
    </row>
    <row r="46" spans="1:31" ht="14.25" customHeight="1">
      <c r="A46" s="38" t="s">
        <v>135</v>
      </c>
      <c r="B46" s="38" t="s">
        <v>136</v>
      </c>
      <c r="C46" s="39" t="s">
        <v>122</v>
      </c>
      <c r="D46" s="40" t="s">
        <v>123</v>
      </c>
      <c r="E46" s="40" t="s">
        <v>124</v>
      </c>
      <c r="F46" s="39" t="s">
        <v>102</v>
      </c>
      <c r="G46" s="39"/>
      <c r="H46" s="39"/>
      <c r="I46" s="41"/>
      <c r="J46" s="42"/>
      <c r="K46" s="43"/>
      <c r="L46" s="44"/>
      <c r="M46" s="44"/>
      <c r="N46" s="45"/>
      <c r="O46" s="44"/>
      <c r="P46" s="46">
        <v>0.012458333333333333</v>
      </c>
      <c r="Q46" s="44"/>
      <c r="R46" s="44">
        <v>27</v>
      </c>
      <c r="S46" s="46">
        <v>0.0012453703703703704</v>
      </c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</row>
    <row r="47" spans="1:31" ht="14.25" customHeight="1">
      <c r="A47" s="38" t="s">
        <v>137</v>
      </c>
      <c r="B47" s="38" t="s">
        <v>138</v>
      </c>
      <c r="C47" s="39" t="s">
        <v>27</v>
      </c>
      <c r="D47" s="40" t="s">
        <v>105</v>
      </c>
      <c r="E47" s="40" t="s">
        <v>29</v>
      </c>
      <c r="F47" s="39" t="s">
        <v>102</v>
      </c>
      <c r="G47" s="39"/>
      <c r="H47" s="39" t="s">
        <v>31</v>
      </c>
      <c r="I47" s="41">
        <v>41949</v>
      </c>
      <c r="J47" s="42">
        <v>74</v>
      </c>
      <c r="K47" s="43"/>
      <c r="L47" s="44">
        <v>5000</v>
      </c>
      <c r="M47" s="44" t="e">
        <f>J47/(K47)^2</f>
        <v>#DIV/0!</v>
      </c>
      <c r="N47" s="45">
        <f>Q47/J47</f>
        <v>3.7864864864864862</v>
      </c>
      <c r="O47" s="44">
        <v>115</v>
      </c>
      <c r="P47" s="46">
        <v>0.012467592592592593</v>
      </c>
      <c r="Q47" s="44">
        <f>$AD47</f>
        <v>280.2</v>
      </c>
      <c r="R47" s="44">
        <v>27</v>
      </c>
      <c r="S47" s="46">
        <v>0.0012465277777777778</v>
      </c>
      <c r="T47" s="44">
        <v>287</v>
      </c>
      <c r="U47" s="44">
        <v>281</v>
      </c>
      <c r="V47" s="44">
        <v>277</v>
      </c>
      <c r="W47" s="44">
        <v>277</v>
      </c>
      <c r="X47" s="44">
        <v>281</v>
      </c>
      <c r="Y47" s="44">
        <v>279</v>
      </c>
      <c r="Z47" s="44">
        <v>279</v>
      </c>
      <c r="AA47" s="44">
        <v>274</v>
      </c>
      <c r="AB47" s="44">
        <v>276</v>
      </c>
      <c r="AC47" s="44">
        <v>291</v>
      </c>
      <c r="AD47" s="44">
        <f>AVERAGE(T47:AC47)</f>
        <v>280.2</v>
      </c>
      <c r="AE47" s="44">
        <f>_xlfn.STDEV.S(T47:AC47)</f>
        <v>5.202563470700445</v>
      </c>
    </row>
    <row r="48" spans="1:31" s="56" customFormat="1" ht="14.25" customHeight="1">
      <c r="A48" s="38" t="s">
        <v>139</v>
      </c>
      <c r="B48" s="38" t="s">
        <v>140</v>
      </c>
      <c r="C48" s="39" t="s">
        <v>131</v>
      </c>
      <c r="D48" s="40" t="s">
        <v>132</v>
      </c>
      <c r="E48" s="40" t="s">
        <v>133</v>
      </c>
      <c r="F48" s="39" t="s">
        <v>102</v>
      </c>
      <c r="G48" s="39"/>
      <c r="H48" s="39" t="s">
        <v>134</v>
      </c>
      <c r="I48" s="41">
        <v>41948</v>
      </c>
      <c r="J48" s="42">
        <v>81</v>
      </c>
      <c r="K48" s="43"/>
      <c r="L48" s="44">
        <v>5000</v>
      </c>
      <c r="M48" s="44"/>
      <c r="N48" s="45"/>
      <c r="O48" s="44"/>
      <c r="P48" s="46">
        <v>0.01248263888888889</v>
      </c>
      <c r="Q48" s="44"/>
      <c r="R48" s="44">
        <v>29</v>
      </c>
      <c r="S48" s="46">
        <v>0.0012488425925925926</v>
      </c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>
        <v>279</v>
      </c>
      <c r="AE48" s="44"/>
    </row>
    <row r="49" spans="1:31" s="56" customFormat="1" ht="14.25" customHeight="1">
      <c r="A49" s="38" t="s">
        <v>141</v>
      </c>
      <c r="B49" s="38" t="s">
        <v>142</v>
      </c>
      <c r="C49" s="39" t="s">
        <v>27</v>
      </c>
      <c r="D49" s="40" t="s">
        <v>105</v>
      </c>
      <c r="E49" s="40" t="s">
        <v>29</v>
      </c>
      <c r="F49" s="39" t="s">
        <v>102</v>
      </c>
      <c r="G49" s="39"/>
      <c r="H49" s="39" t="s">
        <v>31</v>
      </c>
      <c r="I49" s="41">
        <v>41949</v>
      </c>
      <c r="J49" s="42">
        <v>70</v>
      </c>
      <c r="K49" s="43"/>
      <c r="L49" s="44">
        <v>5000</v>
      </c>
      <c r="M49" s="44" t="e">
        <f>J49/(K49)^2</f>
        <v>#DIV/0!</v>
      </c>
      <c r="N49" s="45">
        <f>Q49/J49</f>
        <v>3.958571428571429</v>
      </c>
      <c r="O49" s="44">
        <v>115</v>
      </c>
      <c r="P49" s="46">
        <v>0.012517361111111111</v>
      </c>
      <c r="Q49" s="44">
        <f>$AD49</f>
        <v>277.1</v>
      </c>
      <c r="R49" s="44">
        <v>28</v>
      </c>
      <c r="S49" s="46">
        <v>0.0012511574074074074</v>
      </c>
      <c r="T49" s="44">
        <v>279</v>
      </c>
      <c r="U49" s="44">
        <v>275</v>
      </c>
      <c r="V49" s="44">
        <v>274</v>
      </c>
      <c r="W49" s="44">
        <v>275</v>
      </c>
      <c r="X49" s="44">
        <v>272</v>
      </c>
      <c r="Y49" s="44">
        <v>273</v>
      </c>
      <c r="Z49" s="44">
        <v>271</v>
      </c>
      <c r="AA49" s="44">
        <v>270</v>
      </c>
      <c r="AB49" s="44">
        <v>272</v>
      </c>
      <c r="AC49" s="44">
        <v>310</v>
      </c>
      <c r="AD49" s="44">
        <f>AVERAGE(T49:AC49)</f>
        <v>277.1</v>
      </c>
      <c r="AE49" s="44">
        <f>_xlfn.STDEV.S(T49:AC49)</f>
        <v>11.836384583140243</v>
      </c>
    </row>
    <row r="50" spans="1:31" s="56" customFormat="1" ht="14.25" customHeight="1">
      <c r="A50" s="38" t="s">
        <v>106</v>
      </c>
      <c r="B50" s="38" t="s">
        <v>143</v>
      </c>
      <c r="C50" s="39" t="s">
        <v>41</v>
      </c>
      <c r="D50" s="40" t="s">
        <v>144</v>
      </c>
      <c r="E50" s="40" t="s">
        <v>43</v>
      </c>
      <c r="F50" s="39" t="s">
        <v>102</v>
      </c>
      <c r="G50" s="39"/>
      <c r="H50" s="39" t="s">
        <v>44</v>
      </c>
      <c r="I50" s="41">
        <v>41952</v>
      </c>
      <c r="J50" s="42"/>
      <c r="K50" s="43"/>
      <c r="L50" s="44">
        <v>5000</v>
      </c>
      <c r="M50" s="44" t="e">
        <f>J50/(K50)^2</f>
        <v>#DIV/0!</v>
      </c>
      <c r="N50" s="45" t="e">
        <f>Q50/J50</f>
        <v>#DIV/0!</v>
      </c>
      <c r="O50" s="44">
        <v>115</v>
      </c>
      <c r="P50" s="46">
        <v>0.012552083333333333</v>
      </c>
      <c r="Q50" s="44">
        <f>$AD50</f>
        <v>274.9</v>
      </c>
      <c r="R50" s="44">
        <v>30</v>
      </c>
      <c r="S50" s="46">
        <v>0.0012546296296296296</v>
      </c>
      <c r="T50" s="44">
        <v>283</v>
      </c>
      <c r="U50" s="44">
        <v>276</v>
      </c>
      <c r="V50" s="44">
        <v>272</v>
      </c>
      <c r="W50" s="44">
        <v>273</v>
      </c>
      <c r="X50" s="44">
        <v>262</v>
      </c>
      <c r="Y50" s="44">
        <v>267</v>
      </c>
      <c r="Z50" s="44">
        <v>274</v>
      </c>
      <c r="AA50" s="44">
        <v>270</v>
      </c>
      <c r="AB50" s="44">
        <v>276</v>
      </c>
      <c r="AC50" s="44">
        <v>296</v>
      </c>
      <c r="AD50" s="44">
        <f>AVERAGE(T50:AC50)</f>
        <v>274.9</v>
      </c>
      <c r="AE50" s="44">
        <f>_xlfn.STDEV.S(T50:AC50)</f>
        <v>9.30292666016692</v>
      </c>
    </row>
    <row r="51" spans="1:31" s="56" customFormat="1" ht="14.25" customHeight="1">
      <c r="A51" s="38" t="s">
        <v>145</v>
      </c>
      <c r="B51" s="38" t="s">
        <v>146</v>
      </c>
      <c r="C51" s="39" t="s">
        <v>41</v>
      </c>
      <c r="D51" s="40" t="s">
        <v>101</v>
      </c>
      <c r="E51" s="40" t="s">
        <v>43</v>
      </c>
      <c r="F51" s="39" t="s">
        <v>102</v>
      </c>
      <c r="G51" s="39">
        <v>17</v>
      </c>
      <c r="H51" s="39" t="s">
        <v>44</v>
      </c>
      <c r="I51" s="41">
        <v>41952</v>
      </c>
      <c r="J51" s="42"/>
      <c r="K51" s="43"/>
      <c r="L51" s="44">
        <v>5000</v>
      </c>
      <c r="M51" s="44" t="e">
        <f>J51/(K51)^2</f>
        <v>#DIV/0!</v>
      </c>
      <c r="N51" s="45" t="e">
        <f>Q51/J51</f>
        <v>#DIV/0!</v>
      </c>
      <c r="O51" s="44">
        <v>105</v>
      </c>
      <c r="P51" s="46">
        <v>0.01255787037037037</v>
      </c>
      <c r="Q51" s="44">
        <f>$AD51</f>
        <v>274.3</v>
      </c>
      <c r="R51" s="44">
        <v>30</v>
      </c>
      <c r="S51" s="46">
        <v>0.001255787037037037</v>
      </c>
      <c r="T51" s="44">
        <v>293</v>
      </c>
      <c r="U51" s="44">
        <v>281</v>
      </c>
      <c r="V51" s="44">
        <v>277</v>
      </c>
      <c r="W51" s="44">
        <v>273</v>
      </c>
      <c r="X51" s="44">
        <v>269</v>
      </c>
      <c r="Y51" s="44">
        <v>265</v>
      </c>
      <c r="Z51" s="44">
        <v>264</v>
      </c>
      <c r="AA51" s="44">
        <v>264</v>
      </c>
      <c r="AB51" s="44">
        <v>264</v>
      </c>
      <c r="AC51" s="44">
        <v>293</v>
      </c>
      <c r="AD51" s="44">
        <f>AVERAGE(T51:AC51)</f>
        <v>274.3</v>
      </c>
      <c r="AE51" s="44">
        <f>_xlfn.STDEV.S(T51:AC51)</f>
        <v>11.479934184867478</v>
      </c>
    </row>
    <row r="52" spans="1:31" s="56" customFormat="1" ht="14.25" customHeight="1">
      <c r="A52" s="38" t="s">
        <v>147</v>
      </c>
      <c r="B52" s="38" t="s">
        <v>148</v>
      </c>
      <c r="C52" s="39" t="s">
        <v>122</v>
      </c>
      <c r="D52" s="40" t="s">
        <v>123</v>
      </c>
      <c r="E52" s="40" t="s">
        <v>124</v>
      </c>
      <c r="F52" s="39" t="s">
        <v>102</v>
      </c>
      <c r="G52" s="39"/>
      <c r="H52" s="39"/>
      <c r="I52" s="41"/>
      <c r="J52" s="42"/>
      <c r="K52" s="43"/>
      <c r="L52" s="44"/>
      <c r="M52" s="44"/>
      <c r="N52" s="45"/>
      <c r="O52" s="44"/>
      <c r="P52" s="46">
        <v>0.01255787037037037</v>
      </c>
      <c r="Q52" s="44"/>
      <c r="R52" s="44">
        <v>24</v>
      </c>
      <c r="S52" s="46">
        <v>0.001255787037037037</v>
      </c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</row>
    <row r="53" spans="1:31" s="56" customFormat="1" ht="14.25" customHeight="1">
      <c r="A53" s="38" t="s">
        <v>149</v>
      </c>
      <c r="B53" s="38" t="s">
        <v>150</v>
      </c>
      <c r="C53" s="39" t="s">
        <v>27</v>
      </c>
      <c r="D53" s="40" t="s">
        <v>108</v>
      </c>
      <c r="E53" s="40" t="s">
        <v>29</v>
      </c>
      <c r="F53" s="39" t="s">
        <v>102</v>
      </c>
      <c r="G53" s="39"/>
      <c r="H53" s="39" t="s">
        <v>31</v>
      </c>
      <c r="I53" s="41">
        <v>41949</v>
      </c>
      <c r="J53" s="42"/>
      <c r="K53" s="43"/>
      <c r="L53" s="44">
        <v>5000</v>
      </c>
      <c r="M53" s="44" t="e">
        <f>J53/(K53)^2</f>
        <v>#DIV/0!</v>
      </c>
      <c r="N53" s="45" t="e">
        <f>Q53/J53</f>
        <v>#DIV/0!</v>
      </c>
      <c r="O53" s="44">
        <v>115</v>
      </c>
      <c r="P53" s="46">
        <v>0.012564814814814815</v>
      </c>
      <c r="Q53" s="44">
        <f>$AD53</f>
        <v>274.1</v>
      </c>
      <c r="R53" s="44">
        <v>29</v>
      </c>
      <c r="S53" s="46">
        <v>0.001255787037037037</v>
      </c>
      <c r="T53" s="44">
        <v>295</v>
      </c>
      <c r="U53" s="44">
        <v>281</v>
      </c>
      <c r="V53" s="44">
        <v>280</v>
      </c>
      <c r="W53" s="44">
        <v>276</v>
      </c>
      <c r="X53" s="44">
        <v>272</v>
      </c>
      <c r="Y53" s="44">
        <v>267</v>
      </c>
      <c r="Z53" s="44">
        <v>257</v>
      </c>
      <c r="AA53" s="44">
        <v>255</v>
      </c>
      <c r="AB53" s="44">
        <v>264</v>
      </c>
      <c r="AC53" s="44">
        <v>294</v>
      </c>
      <c r="AD53" s="44">
        <f>AVERAGE(T53:AC53)</f>
        <v>274.1</v>
      </c>
      <c r="AE53" s="44">
        <f>_xlfn.STDEV.S(T53:AC53)</f>
        <v>13.876038499674337</v>
      </c>
    </row>
    <row r="54" spans="1:31" s="56" customFormat="1" ht="14.25" customHeight="1">
      <c r="A54" s="38" t="s">
        <v>151</v>
      </c>
      <c r="B54" s="38" t="s">
        <v>152</v>
      </c>
      <c r="C54" s="39" t="s">
        <v>131</v>
      </c>
      <c r="D54" s="40" t="s">
        <v>132</v>
      </c>
      <c r="E54" s="40" t="s">
        <v>133</v>
      </c>
      <c r="F54" s="39" t="s">
        <v>102</v>
      </c>
      <c r="G54" s="39"/>
      <c r="H54" s="39" t="s">
        <v>134</v>
      </c>
      <c r="I54" s="41">
        <v>41948</v>
      </c>
      <c r="J54" s="42">
        <v>73</v>
      </c>
      <c r="K54" s="43"/>
      <c r="L54" s="44">
        <v>5000</v>
      </c>
      <c r="M54" s="44"/>
      <c r="N54" s="45"/>
      <c r="O54" s="44"/>
      <c r="P54" s="46">
        <v>0.01256712962962963</v>
      </c>
      <c r="Q54" s="44"/>
      <c r="R54" s="44">
        <v>30</v>
      </c>
      <c r="S54" s="46">
        <v>0.0012569444444444444</v>
      </c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>
        <v>273</v>
      </c>
      <c r="AE54" s="44"/>
    </row>
    <row r="55" spans="1:31" ht="14.25" customHeight="1">
      <c r="A55" s="38" t="s">
        <v>153</v>
      </c>
      <c r="B55" s="38" t="s">
        <v>154</v>
      </c>
      <c r="C55" s="39" t="s">
        <v>122</v>
      </c>
      <c r="D55" s="40" t="s">
        <v>123</v>
      </c>
      <c r="E55" s="40" t="s">
        <v>124</v>
      </c>
      <c r="F55" s="39" t="s">
        <v>102</v>
      </c>
      <c r="G55" s="39"/>
      <c r="H55" s="39"/>
      <c r="I55" s="41"/>
      <c r="J55" s="42"/>
      <c r="K55" s="43"/>
      <c r="L55" s="44"/>
      <c r="M55" s="44"/>
      <c r="N55" s="45"/>
      <c r="O55" s="44"/>
      <c r="P55" s="46">
        <v>0.01257175925925926</v>
      </c>
      <c r="Q55" s="44"/>
      <c r="R55" s="44">
        <v>28</v>
      </c>
      <c r="S55" s="46">
        <v>0.0012569444444444444</v>
      </c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</row>
    <row r="56" spans="1:31" ht="14.25" customHeight="1">
      <c r="A56" s="38" t="s">
        <v>155</v>
      </c>
      <c r="B56" s="38" t="s">
        <v>156</v>
      </c>
      <c r="C56" s="39" t="s">
        <v>27</v>
      </c>
      <c r="D56" s="40" t="s">
        <v>157</v>
      </c>
      <c r="E56" s="40" t="s">
        <v>158</v>
      </c>
      <c r="F56" s="39" t="s">
        <v>102</v>
      </c>
      <c r="G56" s="39">
        <v>17</v>
      </c>
      <c r="H56" s="39" t="s">
        <v>44</v>
      </c>
      <c r="I56" s="41" t="s">
        <v>62</v>
      </c>
      <c r="J56" s="42">
        <v>86</v>
      </c>
      <c r="K56" s="43">
        <v>1.85</v>
      </c>
      <c r="L56" s="44">
        <v>5000</v>
      </c>
      <c r="M56" s="44">
        <f>J56/(K56)^2</f>
        <v>25.127830533235937</v>
      </c>
      <c r="N56" s="45">
        <f>Q56/J56</f>
        <v>3.1511627906976742</v>
      </c>
      <c r="O56" s="44">
        <v>115</v>
      </c>
      <c r="P56" s="46">
        <v>0.012603009259259258</v>
      </c>
      <c r="Q56" s="44">
        <v>271</v>
      </c>
      <c r="R56" s="44">
        <v>26</v>
      </c>
      <c r="S56" s="46">
        <v>0.0012592592592592592</v>
      </c>
      <c r="T56" s="44">
        <v>292</v>
      </c>
      <c r="U56" s="44">
        <v>273</v>
      </c>
      <c r="V56" s="44">
        <v>276</v>
      </c>
      <c r="W56" s="44">
        <v>271</v>
      </c>
      <c r="X56" s="44">
        <v>269</v>
      </c>
      <c r="Y56" s="44">
        <v>269</v>
      </c>
      <c r="Z56" s="44">
        <v>265</v>
      </c>
      <c r="AA56" s="44">
        <v>257</v>
      </c>
      <c r="AB56" s="44">
        <v>260</v>
      </c>
      <c r="AC56" s="44">
        <v>281</v>
      </c>
      <c r="AD56" s="44">
        <f>AVERAGE(T56:AC56)</f>
        <v>271.3</v>
      </c>
      <c r="AE56" s="44">
        <f>_xlfn.STDEV.S(T56:AC56)</f>
        <v>10.165846961490443</v>
      </c>
    </row>
    <row r="57" spans="1:31" ht="14.25" customHeight="1">
      <c r="A57" s="38" t="s">
        <v>159</v>
      </c>
      <c r="B57" s="38" t="s">
        <v>160</v>
      </c>
      <c r="C57" s="39" t="s">
        <v>122</v>
      </c>
      <c r="D57" s="40" t="s">
        <v>123</v>
      </c>
      <c r="E57" s="40" t="s">
        <v>124</v>
      </c>
      <c r="F57" s="39" t="s">
        <v>102</v>
      </c>
      <c r="G57" s="39"/>
      <c r="H57" s="39"/>
      <c r="I57" s="41"/>
      <c r="J57" s="42"/>
      <c r="K57" s="43"/>
      <c r="L57" s="44"/>
      <c r="M57" s="44"/>
      <c r="N57" s="45"/>
      <c r="O57" s="44"/>
      <c r="P57" s="46">
        <v>0.012608796296296297</v>
      </c>
      <c r="Q57" s="44"/>
      <c r="R57" s="44">
        <v>27</v>
      </c>
      <c r="S57" s="46">
        <v>0.0012604166666666666</v>
      </c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</row>
    <row r="58" spans="1:31" ht="14.25" customHeight="1">
      <c r="A58" s="38" t="s">
        <v>161</v>
      </c>
      <c r="B58" s="38" t="s">
        <v>162</v>
      </c>
      <c r="C58" s="39" t="s">
        <v>41</v>
      </c>
      <c r="D58" s="40" t="s">
        <v>116</v>
      </c>
      <c r="E58" s="40" t="s">
        <v>43</v>
      </c>
      <c r="F58" s="39" t="s">
        <v>102</v>
      </c>
      <c r="G58" s="39"/>
      <c r="H58" s="39" t="s">
        <v>44</v>
      </c>
      <c r="I58" s="41">
        <v>41952</v>
      </c>
      <c r="J58" s="42"/>
      <c r="K58" s="43"/>
      <c r="L58" s="44">
        <v>5000</v>
      </c>
      <c r="M58" s="44" t="e">
        <f>J58/(K58)^2</f>
        <v>#DIV/0!</v>
      </c>
      <c r="N58" s="45" t="e">
        <f>Q58/J58</f>
        <v>#DIV/0!</v>
      </c>
      <c r="O58" s="44">
        <v>105</v>
      </c>
      <c r="P58" s="46">
        <v>0.012615740740740742</v>
      </c>
      <c r="Q58" s="44">
        <f>$AD58</f>
        <v>270.8</v>
      </c>
      <c r="R58" s="44">
        <v>28</v>
      </c>
      <c r="S58" s="46">
        <v>0.001261574074074074</v>
      </c>
      <c r="T58" s="44">
        <v>284</v>
      </c>
      <c r="U58" s="44">
        <v>259</v>
      </c>
      <c r="V58" s="44">
        <v>257</v>
      </c>
      <c r="W58" s="44">
        <v>257</v>
      </c>
      <c r="X58" s="44">
        <v>261</v>
      </c>
      <c r="Y58" s="44">
        <v>267</v>
      </c>
      <c r="Z58" s="44">
        <v>269</v>
      </c>
      <c r="AA58" s="44">
        <v>274</v>
      </c>
      <c r="AB58" s="44">
        <v>283</v>
      </c>
      <c r="AC58" s="44">
        <v>297</v>
      </c>
      <c r="AD58" s="44">
        <f>AVERAGE(T58:AC58)</f>
        <v>270.8</v>
      </c>
      <c r="AE58" s="44">
        <f>_xlfn.STDEV.S(T58:AC58)</f>
        <v>13.554826938523904</v>
      </c>
    </row>
    <row r="59" spans="1:31" ht="14.25" customHeight="1">
      <c r="A59" s="38" t="s">
        <v>163</v>
      </c>
      <c r="B59" s="38" t="s">
        <v>164</v>
      </c>
      <c r="C59" s="39" t="s">
        <v>122</v>
      </c>
      <c r="D59" s="40" t="s">
        <v>123</v>
      </c>
      <c r="E59" s="40" t="s">
        <v>124</v>
      </c>
      <c r="F59" s="39" t="s">
        <v>102</v>
      </c>
      <c r="G59" s="39"/>
      <c r="H59" s="39"/>
      <c r="I59" s="41"/>
      <c r="J59" s="42"/>
      <c r="K59" s="43"/>
      <c r="L59" s="44"/>
      <c r="M59" s="44"/>
      <c r="N59" s="45"/>
      <c r="O59" s="44"/>
      <c r="P59" s="46">
        <v>0.01262962962962963</v>
      </c>
      <c r="Q59" s="44"/>
      <c r="R59" s="44">
        <v>29</v>
      </c>
      <c r="S59" s="46">
        <v>0.0012627314814814814</v>
      </c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</row>
    <row r="60" spans="1:31" ht="14.25" customHeight="1">
      <c r="A60" s="38" t="s">
        <v>165</v>
      </c>
      <c r="B60" s="38" t="s">
        <v>166</v>
      </c>
      <c r="C60" s="39" t="s">
        <v>122</v>
      </c>
      <c r="D60" s="40" t="s">
        <v>123</v>
      </c>
      <c r="E60" s="40" t="s">
        <v>124</v>
      </c>
      <c r="F60" s="39" t="s">
        <v>102</v>
      </c>
      <c r="G60" s="39"/>
      <c r="H60" s="39"/>
      <c r="I60" s="41"/>
      <c r="J60" s="42"/>
      <c r="K60" s="43"/>
      <c r="L60" s="44">
        <v>5000</v>
      </c>
      <c r="M60" s="44"/>
      <c r="N60" s="45"/>
      <c r="O60" s="44"/>
      <c r="P60" s="46">
        <v>0.01269675925925926</v>
      </c>
      <c r="Q60" s="44"/>
      <c r="R60" s="44">
        <v>27</v>
      </c>
      <c r="S60" s="46">
        <v>0.0012696759259259258</v>
      </c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</row>
    <row r="61" spans="1:31" ht="14.25" customHeight="1">
      <c r="A61" s="38" t="s">
        <v>167</v>
      </c>
      <c r="B61" s="38" t="s">
        <v>168</v>
      </c>
      <c r="C61" s="39" t="s">
        <v>27</v>
      </c>
      <c r="D61" s="40" t="s">
        <v>108</v>
      </c>
      <c r="E61" s="40" t="s">
        <v>29</v>
      </c>
      <c r="F61" s="39" t="s">
        <v>102</v>
      </c>
      <c r="G61" s="39"/>
      <c r="H61" s="39" t="s">
        <v>31</v>
      </c>
      <c r="I61" s="41">
        <v>41949</v>
      </c>
      <c r="J61" s="42"/>
      <c r="K61" s="43"/>
      <c r="L61" s="44">
        <v>5000</v>
      </c>
      <c r="M61" s="44" t="e">
        <f>J61/(K61)^2</f>
        <v>#DIV/0!</v>
      </c>
      <c r="N61" s="45" t="e">
        <f>Q61/J61</f>
        <v>#DIV/0!</v>
      </c>
      <c r="O61" s="44">
        <v>115</v>
      </c>
      <c r="P61" s="46">
        <v>0.012703703703703703</v>
      </c>
      <c r="Q61" s="44">
        <f>$AD61</f>
        <v>264.8</v>
      </c>
      <c r="R61" s="44">
        <v>29</v>
      </c>
      <c r="S61" s="46">
        <v>0.0012696759259259258</v>
      </c>
      <c r="T61" s="44">
        <v>265</v>
      </c>
      <c r="U61" s="44"/>
      <c r="V61" s="44">
        <v>258</v>
      </c>
      <c r="W61" s="44"/>
      <c r="X61" s="44">
        <v>259</v>
      </c>
      <c r="Y61" s="44"/>
      <c r="Z61" s="44">
        <v>257</v>
      </c>
      <c r="AA61" s="44"/>
      <c r="AB61" s="44">
        <v>285</v>
      </c>
      <c r="AC61" s="44"/>
      <c r="AD61" s="44">
        <f>AVERAGE(T61:AC61)</f>
        <v>264.8</v>
      </c>
      <c r="AE61" s="44">
        <f>_xlfn.STDEV.S(T61:AC61)</f>
        <v>11.713240371477058</v>
      </c>
    </row>
    <row r="62" spans="1:31" ht="14.25" customHeight="1">
      <c r="A62" s="38" t="s">
        <v>169</v>
      </c>
      <c r="B62" s="38" t="s">
        <v>170</v>
      </c>
      <c r="C62" s="39" t="s">
        <v>122</v>
      </c>
      <c r="D62" s="40" t="s">
        <v>123</v>
      </c>
      <c r="E62" s="40" t="s">
        <v>124</v>
      </c>
      <c r="F62" s="39" t="s">
        <v>102</v>
      </c>
      <c r="G62" s="39"/>
      <c r="H62" s="39"/>
      <c r="I62" s="41"/>
      <c r="J62" s="42"/>
      <c r="K62" s="43"/>
      <c r="L62" s="44"/>
      <c r="M62" s="44"/>
      <c r="N62" s="45"/>
      <c r="O62" s="44"/>
      <c r="P62" s="46">
        <v>0.012711805555555556</v>
      </c>
      <c r="Q62" s="44"/>
      <c r="R62" s="44">
        <v>29</v>
      </c>
      <c r="S62" s="46">
        <v>0.0012708333333333332</v>
      </c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</row>
    <row r="63" spans="1:31" ht="14.25" customHeight="1">
      <c r="A63" s="38" t="s">
        <v>171</v>
      </c>
      <c r="B63" s="38" t="s">
        <v>172</v>
      </c>
      <c r="C63" s="39" t="s">
        <v>41</v>
      </c>
      <c r="D63" s="40" t="s">
        <v>144</v>
      </c>
      <c r="E63" s="40" t="s">
        <v>43</v>
      </c>
      <c r="F63" s="39" t="s">
        <v>102</v>
      </c>
      <c r="G63" s="39"/>
      <c r="H63" s="39" t="s">
        <v>44</v>
      </c>
      <c r="I63" s="41">
        <v>41952</v>
      </c>
      <c r="J63" s="42"/>
      <c r="K63" s="43"/>
      <c r="L63" s="44">
        <v>5000</v>
      </c>
      <c r="M63" s="44" t="e">
        <f aca="true" t="shared" si="10" ref="M63:M69">J63/(K63)^2</f>
        <v>#DIV/0!</v>
      </c>
      <c r="N63" s="45" t="e">
        <f aca="true" t="shared" si="11" ref="N63:N69">Q63/J63</f>
        <v>#DIV/0!</v>
      </c>
      <c r="O63" s="44">
        <v>115</v>
      </c>
      <c r="P63" s="46">
        <v>0.01273726851851852</v>
      </c>
      <c r="Q63" s="44">
        <f aca="true" t="shared" si="12" ref="Q63:Q69">$AD63</f>
        <v>265.5</v>
      </c>
      <c r="R63" s="44">
        <v>28</v>
      </c>
      <c r="S63" s="46">
        <v>0.0012731481481481483</v>
      </c>
      <c r="T63" s="44">
        <v>301</v>
      </c>
      <c r="U63" s="44">
        <v>291</v>
      </c>
      <c r="V63" s="44">
        <v>289</v>
      </c>
      <c r="W63" s="44">
        <v>286</v>
      </c>
      <c r="X63" s="44">
        <v>278</v>
      </c>
      <c r="Y63" s="44">
        <v>274</v>
      </c>
      <c r="Z63" s="44">
        <v>269</v>
      </c>
      <c r="AA63" s="44">
        <v>247</v>
      </c>
      <c r="AB63" s="44">
        <v>213</v>
      </c>
      <c r="AC63" s="44">
        <v>207</v>
      </c>
      <c r="AD63" s="44">
        <f aca="true" t="shared" si="13" ref="AD63:AD69">AVERAGE(T63:AC63)</f>
        <v>265.5</v>
      </c>
      <c r="AE63" s="44">
        <f aca="true" t="shared" si="14" ref="AE63:AE69">_xlfn.STDEV.S(T63:AC63)</f>
        <v>32.735471756354926</v>
      </c>
    </row>
    <row r="64" spans="1:31" ht="14.25" customHeight="1">
      <c r="A64" s="38" t="s">
        <v>173</v>
      </c>
      <c r="B64" s="38" t="s">
        <v>174</v>
      </c>
      <c r="C64" s="39" t="s">
        <v>41</v>
      </c>
      <c r="D64" s="40" t="s">
        <v>175</v>
      </c>
      <c r="E64" s="40" t="s">
        <v>43</v>
      </c>
      <c r="F64" s="39" t="s">
        <v>102</v>
      </c>
      <c r="G64" s="39">
        <v>15</v>
      </c>
      <c r="H64" s="39" t="s">
        <v>44</v>
      </c>
      <c r="I64" s="41">
        <v>41952</v>
      </c>
      <c r="J64" s="42">
        <v>75</v>
      </c>
      <c r="K64" s="43">
        <v>1.85</v>
      </c>
      <c r="L64" s="44">
        <v>5000</v>
      </c>
      <c r="M64" s="44">
        <f t="shared" si="10"/>
        <v>21.913805697589478</v>
      </c>
      <c r="N64" s="45">
        <f t="shared" si="11"/>
        <v>3.504</v>
      </c>
      <c r="O64" s="44">
        <v>115</v>
      </c>
      <c r="P64" s="46">
        <v>0.012741898148148148</v>
      </c>
      <c r="Q64" s="44">
        <f t="shared" si="12"/>
        <v>262.8</v>
      </c>
      <c r="R64" s="44">
        <v>28</v>
      </c>
      <c r="S64" s="46">
        <v>0.0012731481481481483</v>
      </c>
      <c r="T64" s="44">
        <v>286</v>
      </c>
      <c r="U64" s="44">
        <v>263</v>
      </c>
      <c r="V64" s="44">
        <v>258</v>
      </c>
      <c r="W64" s="44">
        <v>257</v>
      </c>
      <c r="X64" s="44">
        <v>252</v>
      </c>
      <c r="Y64" s="44">
        <v>255</v>
      </c>
      <c r="Z64" s="44">
        <v>257</v>
      </c>
      <c r="AA64" s="44">
        <v>252</v>
      </c>
      <c r="AB64" s="44">
        <v>263</v>
      </c>
      <c r="AC64" s="44">
        <v>285</v>
      </c>
      <c r="AD64" s="44">
        <f t="shared" si="13"/>
        <v>262.8</v>
      </c>
      <c r="AE64" s="44">
        <f t="shared" si="14"/>
        <v>12.541486709672377</v>
      </c>
    </row>
    <row r="65" spans="1:31" ht="14.25" customHeight="1">
      <c r="A65" s="38" t="s">
        <v>176</v>
      </c>
      <c r="B65" s="38" t="s">
        <v>177</v>
      </c>
      <c r="C65" s="39" t="s">
        <v>41</v>
      </c>
      <c r="D65" s="40" t="s">
        <v>178</v>
      </c>
      <c r="E65" s="40" t="s">
        <v>43</v>
      </c>
      <c r="F65" s="39" t="s">
        <v>102</v>
      </c>
      <c r="G65" s="39"/>
      <c r="H65" s="39" t="s">
        <v>44</v>
      </c>
      <c r="I65" s="41">
        <v>41952</v>
      </c>
      <c r="J65" s="42"/>
      <c r="K65" s="43"/>
      <c r="L65" s="44">
        <v>5000</v>
      </c>
      <c r="M65" s="44" t="e">
        <f t="shared" si="10"/>
        <v>#DIV/0!</v>
      </c>
      <c r="N65" s="45" t="e">
        <f t="shared" si="11"/>
        <v>#DIV/0!</v>
      </c>
      <c r="O65" s="44">
        <v>115</v>
      </c>
      <c r="P65" s="46">
        <v>0.01274537037037037</v>
      </c>
      <c r="Q65" s="44">
        <f t="shared" si="12"/>
        <v>262.5</v>
      </c>
      <c r="R65" s="44">
        <v>30</v>
      </c>
      <c r="S65" s="46">
        <v>0.0012743055555555557</v>
      </c>
      <c r="T65" s="44">
        <v>291</v>
      </c>
      <c r="U65" s="44">
        <v>287</v>
      </c>
      <c r="V65" s="44">
        <v>269</v>
      </c>
      <c r="W65" s="44">
        <v>268</v>
      </c>
      <c r="X65" s="44">
        <v>251</v>
      </c>
      <c r="Y65" s="44">
        <v>243</v>
      </c>
      <c r="Z65" s="44">
        <v>241</v>
      </c>
      <c r="AA65" s="44">
        <v>227</v>
      </c>
      <c r="AB65" s="44">
        <v>250</v>
      </c>
      <c r="AC65" s="44">
        <v>298</v>
      </c>
      <c r="AD65" s="44">
        <f t="shared" si="13"/>
        <v>262.5</v>
      </c>
      <c r="AE65" s="44">
        <f t="shared" si="14"/>
        <v>23.889793264535008</v>
      </c>
    </row>
    <row r="66" spans="1:31" ht="14.25" customHeight="1">
      <c r="A66" s="38" t="s">
        <v>179</v>
      </c>
      <c r="B66" s="38" t="s">
        <v>180</v>
      </c>
      <c r="C66" s="39" t="s">
        <v>27</v>
      </c>
      <c r="D66" s="40" t="s">
        <v>55</v>
      </c>
      <c r="E66" s="40" t="s">
        <v>29</v>
      </c>
      <c r="F66" s="39" t="s">
        <v>102</v>
      </c>
      <c r="G66" s="39"/>
      <c r="H66" s="39" t="s">
        <v>31</v>
      </c>
      <c r="I66" s="41">
        <v>41949</v>
      </c>
      <c r="J66" s="42">
        <v>65.8</v>
      </c>
      <c r="K66" s="43">
        <v>1.81</v>
      </c>
      <c r="L66" s="44">
        <v>5000</v>
      </c>
      <c r="M66" s="44">
        <f t="shared" si="10"/>
        <v>20.084856994597235</v>
      </c>
      <c r="N66" s="45">
        <f t="shared" si="11"/>
        <v>3.977203647416413</v>
      </c>
      <c r="O66" s="44">
        <v>115</v>
      </c>
      <c r="P66" s="46">
        <v>0.012755787037037038</v>
      </c>
      <c r="Q66" s="44">
        <f t="shared" si="12"/>
        <v>261.7</v>
      </c>
      <c r="R66" s="44">
        <v>30</v>
      </c>
      <c r="S66" s="46">
        <v>0.001275462962962963</v>
      </c>
      <c r="T66" s="44">
        <v>276</v>
      </c>
      <c r="U66" s="44">
        <v>267</v>
      </c>
      <c r="V66" s="44">
        <v>267</v>
      </c>
      <c r="W66" s="44">
        <v>267</v>
      </c>
      <c r="X66" s="44">
        <v>265</v>
      </c>
      <c r="Y66" s="44">
        <v>254</v>
      </c>
      <c r="Z66" s="44">
        <v>252</v>
      </c>
      <c r="AA66" s="44">
        <v>253</v>
      </c>
      <c r="AB66" s="44">
        <v>252</v>
      </c>
      <c r="AC66" s="44">
        <v>264</v>
      </c>
      <c r="AD66" s="44">
        <f t="shared" si="13"/>
        <v>261.7</v>
      </c>
      <c r="AE66" s="44">
        <f t="shared" si="14"/>
        <v>8.353974436691132</v>
      </c>
    </row>
    <row r="67" spans="1:31" ht="14.25" customHeight="1">
      <c r="A67" s="38" t="s">
        <v>181</v>
      </c>
      <c r="B67" s="38" t="s">
        <v>182</v>
      </c>
      <c r="C67" s="39" t="s">
        <v>41</v>
      </c>
      <c r="D67" s="40" t="s">
        <v>101</v>
      </c>
      <c r="E67" s="40" t="s">
        <v>43</v>
      </c>
      <c r="F67" s="39" t="s">
        <v>102</v>
      </c>
      <c r="G67" s="39">
        <v>17</v>
      </c>
      <c r="H67" s="39" t="s">
        <v>44</v>
      </c>
      <c r="I67" s="41">
        <v>41952</v>
      </c>
      <c r="J67" s="42"/>
      <c r="K67" s="43"/>
      <c r="L67" s="44">
        <v>5000</v>
      </c>
      <c r="M67" s="44" t="e">
        <f t="shared" si="10"/>
        <v>#DIV/0!</v>
      </c>
      <c r="N67" s="45" t="e">
        <f t="shared" si="11"/>
        <v>#DIV/0!</v>
      </c>
      <c r="O67" s="44">
        <v>105</v>
      </c>
      <c r="P67" s="46">
        <v>0.012760416666666666</v>
      </c>
      <c r="Q67" s="44">
        <f t="shared" si="12"/>
        <v>262.7</v>
      </c>
      <c r="R67" s="44">
        <v>30</v>
      </c>
      <c r="S67" s="46">
        <v>0.001275462962962963</v>
      </c>
      <c r="T67" s="44">
        <v>270</v>
      </c>
      <c r="U67" s="44">
        <v>262</v>
      </c>
      <c r="V67" s="44">
        <v>259</v>
      </c>
      <c r="W67" s="44">
        <v>257</v>
      </c>
      <c r="X67" s="44">
        <v>253</v>
      </c>
      <c r="Y67" s="44">
        <v>255</v>
      </c>
      <c r="Z67" s="44">
        <v>237</v>
      </c>
      <c r="AA67" s="44">
        <v>233</v>
      </c>
      <c r="AB67" s="44">
        <v>265</v>
      </c>
      <c r="AC67" s="44">
        <v>336</v>
      </c>
      <c r="AD67" s="44">
        <f t="shared" si="13"/>
        <v>262.7</v>
      </c>
      <c r="AE67" s="44">
        <f t="shared" si="14"/>
        <v>28.233353010618835</v>
      </c>
    </row>
    <row r="68" spans="1:31" ht="14.25" customHeight="1">
      <c r="A68" s="38" t="s">
        <v>183</v>
      </c>
      <c r="B68" s="38" t="s">
        <v>184</v>
      </c>
      <c r="C68" s="39" t="s">
        <v>27</v>
      </c>
      <c r="D68" s="40" t="s">
        <v>108</v>
      </c>
      <c r="E68" s="40" t="s">
        <v>29</v>
      </c>
      <c r="F68" s="39" t="s">
        <v>102</v>
      </c>
      <c r="G68" s="39"/>
      <c r="H68" s="39" t="s">
        <v>31</v>
      </c>
      <c r="I68" s="41">
        <v>41949</v>
      </c>
      <c r="J68" s="42"/>
      <c r="K68" s="43"/>
      <c r="L68" s="44">
        <v>5000</v>
      </c>
      <c r="M68" s="44" t="e">
        <f t="shared" si="10"/>
        <v>#DIV/0!</v>
      </c>
      <c r="N68" s="45" t="e">
        <f t="shared" si="11"/>
        <v>#DIV/0!</v>
      </c>
      <c r="O68" s="44">
        <v>115</v>
      </c>
      <c r="P68" s="46">
        <v>0.01276851851851852</v>
      </c>
      <c r="Q68" s="44">
        <f t="shared" si="12"/>
        <v>261.1</v>
      </c>
      <c r="R68" s="44">
        <v>29</v>
      </c>
      <c r="S68" s="46">
        <v>0.0012766203703703705</v>
      </c>
      <c r="T68" s="44">
        <v>267</v>
      </c>
      <c r="U68" s="44">
        <v>259</v>
      </c>
      <c r="V68" s="44">
        <v>258</v>
      </c>
      <c r="W68" s="44">
        <v>255</v>
      </c>
      <c r="X68" s="44">
        <v>262</v>
      </c>
      <c r="Y68" s="44">
        <v>253</v>
      </c>
      <c r="Z68" s="44">
        <v>259</v>
      </c>
      <c r="AA68" s="44">
        <v>255</v>
      </c>
      <c r="AB68" s="44">
        <v>260</v>
      </c>
      <c r="AC68" s="44">
        <v>283</v>
      </c>
      <c r="AD68" s="44">
        <f t="shared" si="13"/>
        <v>261.1</v>
      </c>
      <c r="AE68" s="44">
        <f t="shared" si="14"/>
        <v>8.659612513784255</v>
      </c>
    </row>
    <row r="69" spans="1:31" ht="18" customHeight="1">
      <c r="A69" s="38" t="s">
        <v>185</v>
      </c>
      <c r="B69" s="38" t="s">
        <v>186</v>
      </c>
      <c r="C69" s="39" t="s">
        <v>41</v>
      </c>
      <c r="D69" s="40" t="s">
        <v>187</v>
      </c>
      <c r="E69" s="40" t="s">
        <v>43</v>
      </c>
      <c r="F69" s="39" t="s">
        <v>102</v>
      </c>
      <c r="G69" s="39">
        <v>15</v>
      </c>
      <c r="H69" s="39" t="s">
        <v>44</v>
      </c>
      <c r="I69" s="41">
        <v>41952</v>
      </c>
      <c r="J69" s="42">
        <v>77</v>
      </c>
      <c r="K69" s="43">
        <v>1.86</v>
      </c>
      <c r="L69" s="44">
        <v>5000</v>
      </c>
      <c r="M69" s="44">
        <f t="shared" si="10"/>
        <v>22.25690831309978</v>
      </c>
      <c r="N69" s="45">
        <f t="shared" si="11"/>
        <v>3.3844155844155845</v>
      </c>
      <c r="O69" s="44">
        <v>115</v>
      </c>
      <c r="P69" s="46">
        <v>0.01278587962962963</v>
      </c>
      <c r="Q69" s="44">
        <f t="shared" si="12"/>
        <v>260.6</v>
      </c>
      <c r="R69" s="44">
        <v>28</v>
      </c>
      <c r="S69" s="46">
        <v>0.0012777777777777779</v>
      </c>
      <c r="T69" s="44">
        <v>291</v>
      </c>
      <c r="U69" s="44">
        <v>247</v>
      </c>
      <c r="V69" s="44">
        <v>241</v>
      </c>
      <c r="W69" s="44">
        <v>248</v>
      </c>
      <c r="X69" s="44">
        <v>248</v>
      </c>
      <c r="Y69" s="44">
        <v>255</v>
      </c>
      <c r="Z69" s="44">
        <v>259</v>
      </c>
      <c r="AA69" s="44">
        <v>251</v>
      </c>
      <c r="AB69" s="44">
        <v>265</v>
      </c>
      <c r="AC69" s="44">
        <v>301</v>
      </c>
      <c r="AD69" s="44">
        <f t="shared" si="13"/>
        <v>260.6</v>
      </c>
      <c r="AE69" s="44">
        <f t="shared" si="14"/>
        <v>19.967751779083972</v>
      </c>
    </row>
    <row r="70" spans="1:31" ht="14.25" customHeight="1">
      <c r="A70" s="38" t="s">
        <v>188</v>
      </c>
      <c r="B70" s="38" t="s">
        <v>189</v>
      </c>
      <c r="C70" s="39" t="s">
        <v>131</v>
      </c>
      <c r="D70" s="40" t="s">
        <v>132</v>
      </c>
      <c r="E70" s="40" t="s">
        <v>133</v>
      </c>
      <c r="F70" s="39" t="s">
        <v>102</v>
      </c>
      <c r="G70" s="39"/>
      <c r="H70" s="39" t="s">
        <v>134</v>
      </c>
      <c r="I70" s="41">
        <v>41948</v>
      </c>
      <c r="J70" s="42">
        <v>79</v>
      </c>
      <c r="K70" s="43"/>
      <c r="L70" s="44">
        <v>5000</v>
      </c>
      <c r="M70" s="44"/>
      <c r="N70" s="45"/>
      <c r="O70" s="44"/>
      <c r="P70" s="46">
        <v>0.012806712962962962</v>
      </c>
      <c r="Q70" s="44"/>
      <c r="R70" s="44">
        <v>29</v>
      </c>
      <c r="S70" s="46">
        <v>0.0012800925925925924</v>
      </c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>
        <v>258</v>
      </c>
      <c r="AE70" s="44"/>
    </row>
    <row r="71" spans="1:31" ht="14.25" customHeight="1">
      <c r="A71" s="38" t="s">
        <v>190</v>
      </c>
      <c r="B71" s="38" t="s">
        <v>191</v>
      </c>
      <c r="C71" s="39" t="s">
        <v>41</v>
      </c>
      <c r="D71" s="40" t="s">
        <v>116</v>
      </c>
      <c r="E71" s="40" t="s">
        <v>43</v>
      </c>
      <c r="F71" s="39" t="s">
        <v>102</v>
      </c>
      <c r="G71" s="39"/>
      <c r="H71" s="39" t="s">
        <v>44</v>
      </c>
      <c r="I71" s="41">
        <v>41952</v>
      </c>
      <c r="J71" s="42"/>
      <c r="K71" s="43"/>
      <c r="L71" s="44">
        <v>5000</v>
      </c>
      <c r="M71" s="44" t="e">
        <f aca="true" t="shared" si="15" ref="M71:M82">J71/(K71)^2</f>
        <v>#DIV/0!</v>
      </c>
      <c r="N71" s="45" t="e">
        <f aca="true" t="shared" si="16" ref="N71:N82">Q71/J71</f>
        <v>#DIV/0!</v>
      </c>
      <c r="O71" s="44">
        <v>115</v>
      </c>
      <c r="P71" s="46">
        <v>0.012832175925925926</v>
      </c>
      <c r="Q71" s="44">
        <f>$AD71</f>
        <v>257.5</v>
      </c>
      <c r="R71" s="44">
        <v>25</v>
      </c>
      <c r="S71" s="46">
        <v>0.0012824074074074075</v>
      </c>
      <c r="T71" s="44">
        <v>283</v>
      </c>
      <c r="U71" s="44">
        <v>270</v>
      </c>
      <c r="V71" s="44">
        <v>270</v>
      </c>
      <c r="W71" s="44">
        <v>269</v>
      </c>
      <c r="X71" s="44">
        <v>265</v>
      </c>
      <c r="Y71" s="44">
        <v>258</v>
      </c>
      <c r="Z71" s="44">
        <v>247</v>
      </c>
      <c r="AA71" s="44">
        <v>236</v>
      </c>
      <c r="AB71" s="44">
        <v>236</v>
      </c>
      <c r="AC71" s="44">
        <v>241</v>
      </c>
      <c r="AD71" s="44">
        <f aca="true" t="shared" si="17" ref="AD71:AD82">AVERAGE(T71:AC71)</f>
        <v>257.5</v>
      </c>
      <c r="AE71" s="44">
        <f aca="true" t="shared" si="18" ref="AE71:AE82">_xlfn.STDEV.S(T71:AC71)</f>
        <v>16.527754435090895</v>
      </c>
    </row>
    <row r="72" spans="1:31" ht="14.25" customHeight="1">
      <c r="A72" s="38" t="s">
        <v>192</v>
      </c>
      <c r="B72" s="38" t="s">
        <v>193</v>
      </c>
      <c r="C72" s="39" t="s">
        <v>27</v>
      </c>
      <c r="D72" s="40" t="s">
        <v>55</v>
      </c>
      <c r="E72" s="40" t="s">
        <v>29</v>
      </c>
      <c r="F72" s="39" t="s">
        <v>102</v>
      </c>
      <c r="G72" s="39"/>
      <c r="H72" s="39" t="s">
        <v>31</v>
      </c>
      <c r="I72" s="41">
        <v>41949</v>
      </c>
      <c r="J72" s="42">
        <v>72.7</v>
      </c>
      <c r="K72" s="43">
        <v>1.86</v>
      </c>
      <c r="L72" s="44">
        <v>5000</v>
      </c>
      <c r="M72" s="44">
        <f t="shared" si="15"/>
        <v>21.013990056653945</v>
      </c>
      <c r="N72" s="45">
        <f t="shared" si="16"/>
        <v>3.529573590096286</v>
      </c>
      <c r="O72" s="44">
        <v>115</v>
      </c>
      <c r="P72" s="46">
        <v>0.012842592592592593</v>
      </c>
      <c r="Q72" s="44">
        <f>$AD72</f>
        <v>256.6</v>
      </c>
      <c r="R72" s="44">
        <v>29</v>
      </c>
      <c r="S72" s="46">
        <v>0.0012835648148148149</v>
      </c>
      <c r="T72" s="44">
        <v>269</v>
      </c>
      <c r="U72" s="44">
        <v>259</v>
      </c>
      <c r="V72" s="44">
        <v>252</v>
      </c>
      <c r="W72" s="44">
        <v>250</v>
      </c>
      <c r="X72" s="44">
        <v>246</v>
      </c>
      <c r="Y72" s="44">
        <v>250</v>
      </c>
      <c r="Z72" s="44">
        <v>256</v>
      </c>
      <c r="AA72" s="44">
        <v>256</v>
      </c>
      <c r="AB72" s="44">
        <v>241</v>
      </c>
      <c r="AC72" s="44">
        <v>287</v>
      </c>
      <c r="AD72" s="44">
        <f t="shared" si="17"/>
        <v>256.6</v>
      </c>
      <c r="AE72" s="44">
        <f t="shared" si="18"/>
        <v>13.116571367718182</v>
      </c>
    </row>
    <row r="73" spans="1:31" ht="14.25" customHeight="1">
      <c r="A73" s="38" t="s">
        <v>194</v>
      </c>
      <c r="B73" s="38" t="s">
        <v>195</v>
      </c>
      <c r="C73" s="39" t="s">
        <v>41</v>
      </c>
      <c r="D73" s="40" t="s">
        <v>144</v>
      </c>
      <c r="E73" s="40" t="s">
        <v>43</v>
      </c>
      <c r="F73" s="39" t="s">
        <v>102</v>
      </c>
      <c r="G73" s="39"/>
      <c r="H73" s="39" t="s">
        <v>44</v>
      </c>
      <c r="I73" s="41">
        <v>41952</v>
      </c>
      <c r="J73" s="42"/>
      <c r="K73" s="43"/>
      <c r="L73" s="44">
        <v>5000</v>
      </c>
      <c r="M73" s="44" t="e">
        <f t="shared" si="15"/>
        <v>#DIV/0!</v>
      </c>
      <c r="N73" s="45" t="e">
        <f t="shared" si="16"/>
        <v>#DIV/0!</v>
      </c>
      <c r="O73" s="44">
        <v>115</v>
      </c>
      <c r="P73" s="46">
        <v>0.012883101851851852</v>
      </c>
      <c r="Q73" s="44">
        <f>$AD73</f>
        <v>254.2</v>
      </c>
      <c r="R73" s="44">
        <v>28</v>
      </c>
      <c r="S73" s="46">
        <v>0.0012881944444444445</v>
      </c>
      <c r="T73" s="44">
        <v>266</v>
      </c>
      <c r="U73" s="44">
        <v>259</v>
      </c>
      <c r="V73" s="44">
        <v>262</v>
      </c>
      <c r="W73" s="44">
        <v>270</v>
      </c>
      <c r="X73" s="44">
        <v>248</v>
      </c>
      <c r="Y73" s="44">
        <v>245</v>
      </c>
      <c r="Z73" s="44">
        <v>241</v>
      </c>
      <c r="AA73" s="44">
        <v>239</v>
      </c>
      <c r="AB73" s="44">
        <v>239</v>
      </c>
      <c r="AC73" s="44">
        <v>273</v>
      </c>
      <c r="AD73" s="44">
        <f t="shared" si="17"/>
        <v>254.2</v>
      </c>
      <c r="AE73" s="44">
        <f t="shared" si="18"/>
        <v>13.273197722394471</v>
      </c>
    </row>
    <row r="74" spans="1:31" ht="14.25" customHeight="1">
      <c r="A74" s="38" t="s">
        <v>196</v>
      </c>
      <c r="B74" s="38" t="s">
        <v>197</v>
      </c>
      <c r="C74" s="39" t="s">
        <v>27</v>
      </c>
      <c r="D74" s="40" t="s">
        <v>108</v>
      </c>
      <c r="E74" s="40" t="s">
        <v>29</v>
      </c>
      <c r="F74" s="39" t="s">
        <v>102</v>
      </c>
      <c r="G74" s="39"/>
      <c r="H74" s="39" t="s">
        <v>31</v>
      </c>
      <c r="I74" s="41">
        <v>41949</v>
      </c>
      <c r="J74" s="42"/>
      <c r="K74" s="43"/>
      <c r="L74" s="44">
        <v>5000</v>
      </c>
      <c r="M74" s="44" t="e">
        <f t="shared" si="15"/>
        <v>#DIV/0!</v>
      </c>
      <c r="N74" s="45" t="e">
        <f t="shared" si="16"/>
        <v>#DIV/0!</v>
      </c>
      <c r="O74" s="44">
        <v>115</v>
      </c>
      <c r="P74" s="46">
        <v>0.012885416666666667</v>
      </c>
      <c r="Q74" s="44">
        <f>$AD74</f>
        <v>253.9</v>
      </c>
      <c r="R74" s="44">
        <v>29</v>
      </c>
      <c r="S74" s="46">
        <v>0.0012881944444444445</v>
      </c>
      <c r="T74" s="44">
        <v>252</v>
      </c>
      <c r="U74" s="44">
        <v>248</v>
      </c>
      <c r="V74" s="44">
        <v>249</v>
      </c>
      <c r="W74" s="44">
        <v>252</v>
      </c>
      <c r="X74" s="44">
        <v>256</v>
      </c>
      <c r="Y74" s="44">
        <v>252</v>
      </c>
      <c r="Z74" s="44">
        <v>251</v>
      </c>
      <c r="AA74" s="44">
        <v>248</v>
      </c>
      <c r="AB74" s="44">
        <v>250</v>
      </c>
      <c r="AC74" s="44">
        <v>281</v>
      </c>
      <c r="AD74" s="44">
        <f t="shared" si="17"/>
        <v>253.9</v>
      </c>
      <c r="AE74" s="44">
        <f t="shared" si="18"/>
        <v>9.81438853022552</v>
      </c>
    </row>
    <row r="75" spans="1:31" ht="14.25" customHeight="1">
      <c r="A75" s="38" t="s">
        <v>198</v>
      </c>
      <c r="B75" s="38" t="s">
        <v>199</v>
      </c>
      <c r="C75" s="39" t="s">
        <v>41</v>
      </c>
      <c r="D75" s="40" t="s">
        <v>116</v>
      </c>
      <c r="E75" s="40" t="s">
        <v>43</v>
      </c>
      <c r="F75" s="39" t="s">
        <v>102</v>
      </c>
      <c r="G75" s="39"/>
      <c r="H75" s="39" t="s">
        <v>44</v>
      </c>
      <c r="I75" s="41">
        <v>41952</v>
      </c>
      <c r="J75" s="42"/>
      <c r="K75" s="43"/>
      <c r="L75" s="44">
        <v>5000</v>
      </c>
      <c r="M75" s="44" t="e">
        <f t="shared" si="15"/>
        <v>#DIV/0!</v>
      </c>
      <c r="N75" s="45" t="e">
        <f t="shared" si="16"/>
        <v>#DIV/0!</v>
      </c>
      <c r="O75" s="44">
        <v>105</v>
      </c>
      <c r="P75" s="46">
        <v>0.012891203703703703</v>
      </c>
      <c r="Q75" s="44">
        <f>$AD75</f>
        <v>253.4</v>
      </c>
      <c r="R75" s="44">
        <v>28</v>
      </c>
      <c r="S75" s="46">
        <v>0.0012881944444444445</v>
      </c>
      <c r="T75" s="44">
        <v>265</v>
      </c>
      <c r="U75" s="44">
        <v>252</v>
      </c>
      <c r="V75" s="44">
        <v>249</v>
      </c>
      <c r="W75" s="44">
        <v>249</v>
      </c>
      <c r="X75" s="44">
        <v>251</v>
      </c>
      <c r="Y75" s="44">
        <v>250</v>
      </c>
      <c r="Z75" s="44">
        <v>252</v>
      </c>
      <c r="AA75" s="44">
        <v>248</v>
      </c>
      <c r="AB75" s="44">
        <v>259</v>
      </c>
      <c r="AC75" s="44">
        <v>259</v>
      </c>
      <c r="AD75" s="44">
        <f t="shared" si="17"/>
        <v>253.4</v>
      </c>
      <c r="AE75" s="44">
        <f t="shared" si="18"/>
        <v>5.641118880348314</v>
      </c>
    </row>
    <row r="76" spans="1:31" ht="14.25" customHeight="1">
      <c r="A76" s="38" t="s">
        <v>200</v>
      </c>
      <c r="B76" s="38" t="s">
        <v>201</v>
      </c>
      <c r="C76" s="39" t="s">
        <v>27</v>
      </c>
      <c r="D76" s="40" t="s">
        <v>60</v>
      </c>
      <c r="E76" s="40" t="s">
        <v>158</v>
      </c>
      <c r="F76" s="39" t="s">
        <v>102</v>
      </c>
      <c r="G76" s="39">
        <v>17</v>
      </c>
      <c r="H76" s="39" t="s">
        <v>44</v>
      </c>
      <c r="I76" s="41" t="s">
        <v>62</v>
      </c>
      <c r="J76" s="42">
        <v>71</v>
      </c>
      <c r="K76" s="43">
        <v>1.7</v>
      </c>
      <c r="L76" s="44">
        <v>5000</v>
      </c>
      <c r="M76" s="44">
        <f t="shared" si="15"/>
        <v>24.56747404844291</v>
      </c>
      <c r="N76" s="45">
        <f t="shared" si="16"/>
        <v>3.535211267605634</v>
      </c>
      <c r="O76" s="44">
        <v>115</v>
      </c>
      <c r="P76" s="46">
        <v>0.012934027777777779</v>
      </c>
      <c r="Q76" s="44">
        <v>251</v>
      </c>
      <c r="R76" s="44">
        <v>26</v>
      </c>
      <c r="S76" s="46">
        <v>0.001292824074074074</v>
      </c>
      <c r="T76" s="44">
        <v>287</v>
      </c>
      <c r="U76" s="44">
        <v>278</v>
      </c>
      <c r="V76" s="44">
        <v>277</v>
      </c>
      <c r="W76" s="44">
        <v>273</v>
      </c>
      <c r="X76" s="44">
        <v>258</v>
      </c>
      <c r="Y76" s="44">
        <v>245</v>
      </c>
      <c r="Z76" s="44">
        <v>228</v>
      </c>
      <c r="AA76" s="44">
        <v>219</v>
      </c>
      <c r="AB76" s="44">
        <v>208</v>
      </c>
      <c r="AC76" s="44">
        <v>253</v>
      </c>
      <c r="AD76" s="44">
        <f t="shared" si="17"/>
        <v>252.6</v>
      </c>
      <c r="AE76" s="44">
        <f t="shared" si="18"/>
        <v>27.183328223993026</v>
      </c>
    </row>
    <row r="77" spans="1:31" ht="14.25" customHeight="1">
      <c r="A77" s="38" t="s">
        <v>202</v>
      </c>
      <c r="B77" s="38" t="s">
        <v>203</v>
      </c>
      <c r="C77" s="39" t="s">
        <v>41</v>
      </c>
      <c r="D77" s="40" t="s">
        <v>144</v>
      </c>
      <c r="E77" s="40" t="s">
        <v>43</v>
      </c>
      <c r="F77" s="39" t="s">
        <v>102</v>
      </c>
      <c r="G77" s="39"/>
      <c r="H77" s="39" t="s">
        <v>44</v>
      </c>
      <c r="I77" s="41">
        <v>41952</v>
      </c>
      <c r="J77" s="42"/>
      <c r="K77" s="43"/>
      <c r="L77" s="44">
        <v>5000</v>
      </c>
      <c r="M77" s="44" t="e">
        <f t="shared" si="15"/>
        <v>#DIV/0!</v>
      </c>
      <c r="N77" s="45" t="e">
        <f t="shared" si="16"/>
        <v>#DIV/0!</v>
      </c>
      <c r="O77" s="44">
        <v>115</v>
      </c>
      <c r="P77" s="46">
        <v>0.012947916666666667</v>
      </c>
      <c r="Q77" s="44">
        <f>$AD77</f>
        <v>250.7</v>
      </c>
      <c r="R77" s="44">
        <v>28</v>
      </c>
      <c r="S77" s="46">
        <v>0.0012939814814814815</v>
      </c>
      <c r="T77" s="44">
        <v>274</v>
      </c>
      <c r="U77" s="44">
        <v>266</v>
      </c>
      <c r="V77" s="44">
        <v>259</v>
      </c>
      <c r="W77" s="44">
        <v>254</v>
      </c>
      <c r="X77" s="44">
        <v>248</v>
      </c>
      <c r="Y77" s="44">
        <v>237</v>
      </c>
      <c r="Z77" s="44">
        <v>238</v>
      </c>
      <c r="AA77" s="44">
        <v>232</v>
      </c>
      <c r="AB77" s="44">
        <v>225</v>
      </c>
      <c r="AC77" s="44">
        <v>274</v>
      </c>
      <c r="AD77" s="44">
        <f t="shared" si="17"/>
        <v>250.7</v>
      </c>
      <c r="AE77" s="44">
        <f t="shared" si="18"/>
        <v>17.531241953850405</v>
      </c>
    </row>
    <row r="78" spans="1:31" ht="14.25" customHeight="1">
      <c r="A78" s="38" t="s">
        <v>204</v>
      </c>
      <c r="B78" s="38" t="s">
        <v>205</v>
      </c>
      <c r="C78" s="39" t="s">
        <v>41</v>
      </c>
      <c r="D78" s="40" t="s">
        <v>101</v>
      </c>
      <c r="E78" s="40" t="s">
        <v>43</v>
      </c>
      <c r="F78" s="39" t="s">
        <v>102</v>
      </c>
      <c r="G78" s="39">
        <v>15</v>
      </c>
      <c r="H78" s="39" t="s">
        <v>44</v>
      </c>
      <c r="I78" s="41">
        <v>41952</v>
      </c>
      <c r="J78" s="42"/>
      <c r="K78" s="43"/>
      <c r="L78" s="44">
        <v>5000</v>
      </c>
      <c r="M78" s="44" t="e">
        <f t="shared" si="15"/>
        <v>#DIV/0!</v>
      </c>
      <c r="N78" s="45" t="e">
        <f t="shared" si="16"/>
        <v>#DIV/0!</v>
      </c>
      <c r="O78" s="44">
        <v>115</v>
      </c>
      <c r="P78" s="46">
        <v>0.012957175925925926</v>
      </c>
      <c r="Q78" s="44">
        <f>$AD78</f>
        <v>249.7</v>
      </c>
      <c r="R78" s="44">
        <v>40</v>
      </c>
      <c r="S78" s="46">
        <v>0.0012951388888888889</v>
      </c>
      <c r="T78" s="44">
        <v>250</v>
      </c>
      <c r="U78" s="44">
        <v>248</v>
      </c>
      <c r="V78" s="44">
        <v>245</v>
      </c>
      <c r="W78" s="44">
        <v>242</v>
      </c>
      <c r="X78" s="44">
        <v>245</v>
      </c>
      <c r="Y78" s="44">
        <v>241</v>
      </c>
      <c r="Z78" s="44">
        <v>240</v>
      </c>
      <c r="AA78" s="44">
        <v>264</v>
      </c>
      <c r="AB78" s="44">
        <v>267</v>
      </c>
      <c r="AC78" s="44">
        <v>255</v>
      </c>
      <c r="AD78" s="44">
        <f t="shared" si="17"/>
        <v>249.7</v>
      </c>
      <c r="AE78" s="44">
        <f t="shared" si="18"/>
        <v>9.47569991551489</v>
      </c>
    </row>
    <row r="79" spans="1:31" ht="14.25" customHeight="1">
      <c r="A79" s="38" t="s">
        <v>202</v>
      </c>
      <c r="B79" s="38" t="s">
        <v>206</v>
      </c>
      <c r="C79" s="39" t="s">
        <v>41</v>
      </c>
      <c r="D79" s="40" t="s">
        <v>144</v>
      </c>
      <c r="E79" s="40" t="s">
        <v>43</v>
      </c>
      <c r="F79" s="39" t="s">
        <v>102</v>
      </c>
      <c r="G79" s="39"/>
      <c r="H79" s="39" t="s">
        <v>44</v>
      </c>
      <c r="I79" s="41">
        <v>41952</v>
      </c>
      <c r="J79" s="42"/>
      <c r="K79" s="43"/>
      <c r="L79" s="44">
        <v>5000</v>
      </c>
      <c r="M79" s="44" t="e">
        <f t="shared" si="15"/>
        <v>#DIV/0!</v>
      </c>
      <c r="N79" s="45" t="e">
        <f t="shared" si="16"/>
        <v>#DIV/0!</v>
      </c>
      <c r="O79" s="44">
        <v>115</v>
      </c>
      <c r="P79" s="46">
        <v>0.012960648148148148</v>
      </c>
      <c r="Q79" s="44">
        <f>$AD79</f>
        <v>249.8</v>
      </c>
      <c r="R79" s="44">
        <v>26</v>
      </c>
      <c r="S79" s="46">
        <v>0.0012951388888888889</v>
      </c>
      <c r="T79" s="44">
        <v>282</v>
      </c>
      <c r="U79" s="44">
        <v>250</v>
      </c>
      <c r="V79" s="44">
        <v>255</v>
      </c>
      <c r="W79" s="44">
        <v>253</v>
      </c>
      <c r="X79" s="44">
        <v>241</v>
      </c>
      <c r="Y79" s="44">
        <v>244</v>
      </c>
      <c r="Z79" s="44">
        <v>240</v>
      </c>
      <c r="AA79" s="44">
        <v>241</v>
      </c>
      <c r="AB79" s="44">
        <v>242</v>
      </c>
      <c r="AC79" s="44">
        <v>250</v>
      </c>
      <c r="AD79" s="44">
        <f t="shared" si="17"/>
        <v>249.8</v>
      </c>
      <c r="AE79" s="44">
        <f t="shared" si="18"/>
        <v>12.559193180030848</v>
      </c>
    </row>
    <row r="80" spans="1:31" ht="14.25" customHeight="1">
      <c r="A80" s="38" t="s">
        <v>207</v>
      </c>
      <c r="B80" s="38" t="s">
        <v>208</v>
      </c>
      <c r="C80" s="39" t="s">
        <v>27</v>
      </c>
      <c r="D80" s="40" t="s">
        <v>157</v>
      </c>
      <c r="E80" s="40" t="s">
        <v>158</v>
      </c>
      <c r="F80" s="39" t="s">
        <v>102</v>
      </c>
      <c r="G80" s="39">
        <v>16</v>
      </c>
      <c r="H80" s="39" t="s">
        <v>44</v>
      </c>
      <c r="I80" s="41" t="s">
        <v>62</v>
      </c>
      <c r="J80" s="42">
        <v>68.8</v>
      </c>
      <c r="K80" s="43">
        <v>1.78</v>
      </c>
      <c r="L80" s="44">
        <v>5000</v>
      </c>
      <c r="M80" s="44">
        <f t="shared" si="15"/>
        <v>21.714429996212598</v>
      </c>
      <c r="N80" s="45">
        <f t="shared" si="16"/>
        <v>3.604651162790698</v>
      </c>
      <c r="O80" s="44">
        <v>115</v>
      </c>
      <c r="P80" s="46">
        <v>0.012988425925925926</v>
      </c>
      <c r="Q80" s="44">
        <v>248</v>
      </c>
      <c r="R80" s="44">
        <v>27</v>
      </c>
      <c r="S80" s="46">
        <v>0.0012986111111111113</v>
      </c>
      <c r="T80" s="44">
        <v>278</v>
      </c>
      <c r="U80" s="44">
        <v>251</v>
      </c>
      <c r="V80" s="44">
        <v>248</v>
      </c>
      <c r="W80" s="44">
        <v>244</v>
      </c>
      <c r="X80" s="44">
        <v>246</v>
      </c>
      <c r="Y80" s="44">
        <v>243</v>
      </c>
      <c r="Z80" s="44">
        <v>240</v>
      </c>
      <c r="AA80" s="44">
        <v>231</v>
      </c>
      <c r="AB80" s="44">
        <v>239</v>
      </c>
      <c r="AC80" s="44">
        <v>261</v>
      </c>
      <c r="AD80" s="44">
        <f t="shared" si="17"/>
        <v>248.1</v>
      </c>
      <c r="AE80" s="44">
        <f t="shared" si="18"/>
        <v>13.152524050116346</v>
      </c>
    </row>
    <row r="81" spans="1:31" ht="14.25" customHeight="1">
      <c r="A81" s="38" t="s">
        <v>209</v>
      </c>
      <c r="B81" s="38" t="s">
        <v>210</v>
      </c>
      <c r="C81" s="39" t="s">
        <v>41</v>
      </c>
      <c r="D81" s="40" t="s">
        <v>101</v>
      </c>
      <c r="E81" s="40" t="s">
        <v>43</v>
      </c>
      <c r="F81" s="39" t="s">
        <v>102</v>
      </c>
      <c r="G81" s="39">
        <v>15</v>
      </c>
      <c r="H81" s="39" t="s">
        <v>44</v>
      </c>
      <c r="I81" s="41">
        <v>41952</v>
      </c>
      <c r="J81" s="42">
        <v>76</v>
      </c>
      <c r="K81" s="43"/>
      <c r="L81" s="44">
        <v>5000</v>
      </c>
      <c r="M81" s="44" t="e">
        <f t="shared" si="15"/>
        <v>#DIV/0!</v>
      </c>
      <c r="N81" s="45">
        <f t="shared" si="16"/>
        <v>3.251315789473684</v>
      </c>
      <c r="O81" s="44">
        <v>115</v>
      </c>
      <c r="P81" s="46">
        <v>0.012997685185185185</v>
      </c>
      <c r="Q81" s="44">
        <f>$AD81</f>
        <v>247.1</v>
      </c>
      <c r="R81" s="44">
        <v>26</v>
      </c>
      <c r="S81" s="46">
        <v>0.0012997685185185185</v>
      </c>
      <c r="T81" s="44">
        <v>259</v>
      </c>
      <c r="U81" s="44">
        <v>239</v>
      </c>
      <c r="V81" s="44">
        <v>239</v>
      </c>
      <c r="W81" s="44">
        <v>237</v>
      </c>
      <c r="X81" s="44">
        <v>242</v>
      </c>
      <c r="Y81" s="44">
        <v>241</v>
      </c>
      <c r="Z81" s="44">
        <v>249</v>
      </c>
      <c r="AA81" s="44">
        <v>249</v>
      </c>
      <c r="AB81" s="44">
        <v>248</v>
      </c>
      <c r="AC81" s="44">
        <v>268</v>
      </c>
      <c r="AD81" s="44">
        <f t="shared" si="17"/>
        <v>247.1</v>
      </c>
      <c r="AE81" s="44">
        <f t="shared" si="18"/>
        <v>9.904544411531505</v>
      </c>
    </row>
    <row r="82" spans="1:31" ht="14.25" customHeight="1">
      <c r="A82" s="38" t="s">
        <v>211</v>
      </c>
      <c r="B82" s="38" t="s">
        <v>212</v>
      </c>
      <c r="C82" s="39" t="s">
        <v>41</v>
      </c>
      <c r="D82" s="40" t="s">
        <v>101</v>
      </c>
      <c r="E82" s="40" t="s">
        <v>43</v>
      </c>
      <c r="F82" s="39" t="s">
        <v>102</v>
      </c>
      <c r="G82" s="39">
        <v>15</v>
      </c>
      <c r="H82" s="39" t="s">
        <v>44</v>
      </c>
      <c r="I82" s="41">
        <v>41952</v>
      </c>
      <c r="J82" s="42"/>
      <c r="K82" s="43"/>
      <c r="L82" s="44">
        <v>5000</v>
      </c>
      <c r="M82" s="44" t="e">
        <f t="shared" si="15"/>
        <v>#DIV/0!</v>
      </c>
      <c r="N82" s="45" t="e">
        <f t="shared" si="16"/>
        <v>#DIV/0!</v>
      </c>
      <c r="O82" s="44">
        <v>115</v>
      </c>
      <c r="P82" s="46">
        <v>0.013030092592592593</v>
      </c>
      <c r="Q82" s="44">
        <f>$AD82</f>
        <v>245.5</v>
      </c>
      <c r="R82" s="44">
        <v>28</v>
      </c>
      <c r="S82" s="46">
        <v>0.0013020833333333333</v>
      </c>
      <c r="T82" s="44">
        <v>254</v>
      </c>
      <c r="U82" s="44">
        <v>241</v>
      </c>
      <c r="V82" s="44">
        <v>248</v>
      </c>
      <c r="W82" s="44">
        <v>246</v>
      </c>
      <c r="X82" s="44">
        <v>242</v>
      </c>
      <c r="Y82" s="44">
        <v>237</v>
      </c>
      <c r="Z82" s="44">
        <v>243</v>
      </c>
      <c r="AA82" s="44">
        <v>237</v>
      </c>
      <c r="AB82" s="44">
        <v>239</v>
      </c>
      <c r="AC82" s="44">
        <v>268</v>
      </c>
      <c r="AD82" s="44">
        <f t="shared" si="17"/>
        <v>245.5</v>
      </c>
      <c r="AE82" s="44">
        <f t="shared" si="18"/>
        <v>9.489760563657839</v>
      </c>
    </row>
    <row r="83" spans="1:31" ht="14.25" customHeight="1">
      <c r="A83" s="38" t="s">
        <v>213</v>
      </c>
      <c r="B83" s="38" t="s">
        <v>214</v>
      </c>
      <c r="C83" s="39" t="s">
        <v>131</v>
      </c>
      <c r="D83" s="40" t="s">
        <v>132</v>
      </c>
      <c r="E83" s="40" t="s">
        <v>133</v>
      </c>
      <c r="F83" s="39" t="s">
        <v>102</v>
      </c>
      <c r="G83" s="39"/>
      <c r="H83" s="39" t="s">
        <v>134</v>
      </c>
      <c r="I83" s="41">
        <v>41948</v>
      </c>
      <c r="J83" s="42">
        <v>77</v>
      </c>
      <c r="K83" s="43"/>
      <c r="L83" s="44">
        <v>5000</v>
      </c>
      <c r="M83" s="44"/>
      <c r="N83" s="45"/>
      <c r="O83" s="44"/>
      <c r="P83" s="46">
        <v>0.013052083333333334</v>
      </c>
      <c r="Q83" s="44"/>
      <c r="R83" s="44">
        <v>29</v>
      </c>
      <c r="S83" s="46">
        <v>0.0013055555555555557</v>
      </c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>
        <v>244</v>
      </c>
      <c r="AE83" s="44"/>
    </row>
    <row r="84" spans="1:31" ht="14.25" customHeight="1">
      <c r="A84" s="38" t="s">
        <v>215</v>
      </c>
      <c r="B84" s="38" t="s">
        <v>216</v>
      </c>
      <c r="C84" s="39" t="s">
        <v>41</v>
      </c>
      <c r="D84" s="40" t="s">
        <v>116</v>
      </c>
      <c r="E84" s="40" t="s">
        <v>43</v>
      </c>
      <c r="F84" s="39" t="s">
        <v>102</v>
      </c>
      <c r="G84" s="39"/>
      <c r="H84" s="39" t="s">
        <v>44</v>
      </c>
      <c r="I84" s="41">
        <v>41952</v>
      </c>
      <c r="J84" s="42"/>
      <c r="K84" s="43"/>
      <c r="L84" s="44">
        <v>5000</v>
      </c>
      <c r="M84" s="44" t="e">
        <f>J84/(K84)^2</f>
        <v>#DIV/0!</v>
      </c>
      <c r="N84" s="45" t="e">
        <f>Q84/J84</f>
        <v>#DIV/0!</v>
      </c>
      <c r="O84" s="44">
        <v>115</v>
      </c>
      <c r="P84" s="46">
        <v>0.013092592592592593</v>
      </c>
      <c r="Q84" s="44">
        <f>$AD84</f>
        <v>242.4</v>
      </c>
      <c r="R84" s="44">
        <v>29</v>
      </c>
      <c r="S84" s="46">
        <v>0.0013090277777777779</v>
      </c>
      <c r="T84" s="44">
        <v>249</v>
      </c>
      <c r="U84" s="44">
        <v>237</v>
      </c>
      <c r="V84" s="44">
        <v>241</v>
      </c>
      <c r="W84" s="44">
        <v>236</v>
      </c>
      <c r="X84" s="44">
        <v>230</v>
      </c>
      <c r="Y84" s="44">
        <v>235</v>
      </c>
      <c r="Z84" s="44">
        <v>230</v>
      </c>
      <c r="AA84" s="44">
        <v>237</v>
      </c>
      <c r="AB84" s="44">
        <v>246</v>
      </c>
      <c r="AC84" s="44">
        <v>283</v>
      </c>
      <c r="AD84" s="44">
        <f>AVERAGE(T84:AC84)</f>
        <v>242.4</v>
      </c>
      <c r="AE84" s="44">
        <f>_xlfn.STDEV.S(T84:AC84)</f>
        <v>15.522027358993196</v>
      </c>
    </row>
    <row r="85" spans="1:31" ht="12.75" customHeight="1">
      <c r="A85" s="38" t="s">
        <v>151</v>
      </c>
      <c r="B85" s="38" t="s">
        <v>217</v>
      </c>
      <c r="C85" s="39" t="s">
        <v>27</v>
      </c>
      <c r="D85" s="40" t="s">
        <v>55</v>
      </c>
      <c r="E85" s="40" t="s">
        <v>29</v>
      </c>
      <c r="F85" s="39" t="s">
        <v>102</v>
      </c>
      <c r="G85" s="39"/>
      <c r="H85" s="39" t="s">
        <v>31</v>
      </c>
      <c r="I85" s="41">
        <v>41949</v>
      </c>
      <c r="J85" s="42">
        <v>67.9</v>
      </c>
      <c r="K85" s="43">
        <v>1.72</v>
      </c>
      <c r="L85" s="44">
        <v>5000</v>
      </c>
      <c r="M85" s="44">
        <f>J85/(K85)^2</f>
        <v>22.95159545700379</v>
      </c>
      <c r="N85" s="45">
        <f>Q85/J85</f>
        <v>3.5419734904270985</v>
      </c>
      <c r="O85" s="44">
        <v>115</v>
      </c>
      <c r="P85" s="46">
        <v>0.013119212962962963</v>
      </c>
      <c r="Q85" s="44">
        <f>$AD85</f>
        <v>240.5</v>
      </c>
      <c r="R85" s="44">
        <v>29</v>
      </c>
      <c r="S85" s="46">
        <v>0.0013113425925925927</v>
      </c>
      <c r="T85" s="44">
        <v>252</v>
      </c>
      <c r="U85" s="44">
        <v>246</v>
      </c>
      <c r="V85" s="44">
        <v>243</v>
      </c>
      <c r="W85" s="44">
        <v>243</v>
      </c>
      <c r="X85" s="44">
        <v>241</v>
      </c>
      <c r="Y85" s="44">
        <v>232</v>
      </c>
      <c r="Z85" s="44">
        <v>233</v>
      </c>
      <c r="AA85" s="44">
        <v>228</v>
      </c>
      <c r="AB85" s="44">
        <v>228</v>
      </c>
      <c r="AC85" s="44">
        <v>259</v>
      </c>
      <c r="AD85" s="44">
        <f>AVERAGE(T85:AC85)</f>
        <v>240.5</v>
      </c>
      <c r="AE85" s="44">
        <f>_xlfn.STDEV.S(T85:AC85)</f>
        <v>10.319883720275147</v>
      </c>
    </row>
    <row r="86" spans="1:31" ht="14.25" customHeight="1">
      <c r="A86" s="38" t="s">
        <v>218</v>
      </c>
      <c r="B86" s="38" t="s">
        <v>219</v>
      </c>
      <c r="C86" s="39" t="s">
        <v>220</v>
      </c>
      <c r="D86" s="40" t="s">
        <v>220</v>
      </c>
      <c r="E86" s="40" t="s">
        <v>221</v>
      </c>
      <c r="F86" s="39" t="s">
        <v>222</v>
      </c>
      <c r="G86" s="39"/>
      <c r="H86" s="39"/>
      <c r="I86" s="41"/>
      <c r="J86" s="42">
        <v>97</v>
      </c>
      <c r="K86" s="43"/>
      <c r="L86" s="44">
        <v>5000</v>
      </c>
      <c r="M86" s="44"/>
      <c r="N86" s="45"/>
      <c r="O86" s="44"/>
      <c r="P86" s="46">
        <v>0.013128472222222222</v>
      </c>
      <c r="Q86" s="44"/>
      <c r="R86" s="44"/>
      <c r="S86" s="46">
        <v>0.0013148148148148149</v>
      </c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>
        <v>240</v>
      </c>
      <c r="AE86" s="44"/>
    </row>
    <row r="87" spans="1:31" ht="14.25" customHeight="1">
      <c r="A87" s="38" t="s">
        <v>223</v>
      </c>
      <c r="B87" s="38" t="s">
        <v>224</v>
      </c>
      <c r="C87" s="39" t="s">
        <v>41</v>
      </c>
      <c r="D87" s="40" t="s">
        <v>101</v>
      </c>
      <c r="E87" s="40" t="s">
        <v>43</v>
      </c>
      <c r="F87" s="39" t="s">
        <v>102</v>
      </c>
      <c r="G87" s="39">
        <v>15</v>
      </c>
      <c r="H87" s="39" t="s">
        <v>44</v>
      </c>
      <c r="I87" s="41">
        <v>41952</v>
      </c>
      <c r="J87" s="42"/>
      <c r="K87" s="43"/>
      <c r="L87" s="44">
        <v>5000</v>
      </c>
      <c r="M87" s="44" t="e">
        <f>J87/(K87)^2</f>
        <v>#DIV/0!</v>
      </c>
      <c r="N87" s="45" t="e">
        <f>Q87/J87</f>
        <v>#DIV/0!</v>
      </c>
      <c r="O87" s="44">
        <v>115</v>
      </c>
      <c r="P87" s="46">
        <v>0.013155092592592593</v>
      </c>
      <c r="Q87" s="44">
        <f>$AD87</f>
        <v>238.8</v>
      </c>
      <c r="R87" s="44">
        <v>29</v>
      </c>
      <c r="S87" s="46">
        <v>0.0013148148148148149</v>
      </c>
      <c r="T87" s="44">
        <v>272</v>
      </c>
      <c r="U87" s="44">
        <v>236</v>
      </c>
      <c r="V87" s="44">
        <v>240</v>
      </c>
      <c r="W87" s="44">
        <v>241</v>
      </c>
      <c r="X87" s="44">
        <v>239</v>
      </c>
      <c r="Y87" s="44">
        <v>234</v>
      </c>
      <c r="Z87" s="44">
        <v>227</v>
      </c>
      <c r="AA87" s="44">
        <v>221</v>
      </c>
      <c r="AB87" s="44">
        <v>227</v>
      </c>
      <c r="AC87" s="44">
        <v>251</v>
      </c>
      <c r="AD87" s="44">
        <f>AVERAGE(T87:AC87)</f>
        <v>238.8</v>
      </c>
      <c r="AE87" s="44">
        <f>_xlfn.STDEV.S(T87:AC87)</f>
        <v>14.466820275682176</v>
      </c>
    </row>
    <row r="88" spans="1:31" ht="14.25" customHeight="1">
      <c r="A88" s="38" t="s">
        <v>225</v>
      </c>
      <c r="B88" s="38" t="s">
        <v>226</v>
      </c>
      <c r="C88" s="39" t="s">
        <v>220</v>
      </c>
      <c r="D88" s="40" t="s">
        <v>220</v>
      </c>
      <c r="E88" s="40" t="s">
        <v>221</v>
      </c>
      <c r="F88" s="39" t="s">
        <v>102</v>
      </c>
      <c r="G88" s="39"/>
      <c r="H88" s="39"/>
      <c r="I88" s="41"/>
      <c r="J88" s="42">
        <v>71.5</v>
      </c>
      <c r="K88" s="43"/>
      <c r="L88" s="44">
        <v>5000</v>
      </c>
      <c r="M88" s="44"/>
      <c r="N88" s="45"/>
      <c r="O88" s="44"/>
      <c r="P88" s="46">
        <v>0.013177083333333334</v>
      </c>
      <c r="Q88" s="44"/>
      <c r="R88" s="44"/>
      <c r="S88" s="46">
        <v>0.001318287037037037</v>
      </c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>
        <v>237</v>
      </c>
      <c r="AE88" s="44"/>
    </row>
    <row r="89" spans="1:31" ht="14.25" customHeight="1">
      <c r="A89" s="38" t="s">
        <v>227</v>
      </c>
      <c r="B89" s="38" t="s">
        <v>228</v>
      </c>
      <c r="C89" s="39" t="s">
        <v>122</v>
      </c>
      <c r="D89" s="40" t="s">
        <v>123</v>
      </c>
      <c r="E89" s="40" t="s">
        <v>124</v>
      </c>
      <c r="F89" s="39" t="s">
        <v>102</v>
      </c>
      <c r="G89" s="39"/>
      <c r="H89" s="39"/>
      <c r="I89" s="41"/>
      <c r="J89" s="42"/>
      <c r="K89" s="43"/>
      <c r="L89" s="44">
        <v>5000</v>
      </c>
      <c r="M89" s="44"/>
      <c r="N89" s="45"/>
      <c r="O89" s="44"/>
      <c r="P89" s="46">
        <v>0.013255787037037036</v>
      </c>
      <c r="Q89" s="44"/>
      <c r="R89" s="44">
        <v>26</v>
      </c>
      <c r="S89" s="46">
        <v>0.001324074074074074</v>
      </c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</row>
    <row r="90" spans="1:31" ht="14.25" customHeight="1">
      <c r="A90" s="38" t="s">
        <v>229</v>
      </c>
      <c r="B90" s="38" t="s">
        <v>230</v>
      </c>
      <c r="C90" s="39" t="s">
        <v>41</v>
      </c>
      <c r="D90" s="40" t="s">
        <v>144</v>
      </c>
      <c r="E90" s="40" t="s">
        <v>43</v>
      </c>
      <c r="F90" s="39" t="s">
        <v>102</v>
      </c>
      <c r="G90" s="39"/>
      <c r="H90" s="39" t="s">
        <v>44</v>
      </c>
      <c r="I90" s="41">
        <v>41952</v>
      </c>
      <c r="J90" s="42"/>
      <c r="K90" s="43"/>
      <c r="L90" s="44">
        <v>5000</v>
      </c>
      <c r="M90" s="44" t="e">
        <f>J90/(K90)^2</f>
        <v>#DIV/0!</v>
      </c>
      <c r="N90" s="45" t="e">
        <f>Q90/J90</f>
        <v>#DIV/0!</v>
      </c>
      <c r="O90" s="44">
        <v>115</v>
      </c>
      <c r="P90" s="46">
        <v>0.013270833333333334</v>
      </c>
      <c r="Q90" s="44">
        <f>$AD90</f>
        <v>232.8</v>
      </c>
      <c r="R90" s="44">
        <v>27</v>
      </c>
      <c r="S90" s="46">
        <v>0.0013263888888888889</v>
      </c>
      <c r="T90" s="44">
        <v>243</v>
      </c>
      <c r="U90" s="44">
        <v>234</v>
      </c>
      <c r="V90" s="44">
        <v>229</v>
      </c>
      <c r="W90" s="44">
        <v>226</v>
      </c>
      <c r="X90" s="44">
        <v>222</v>
      </c>
      <c r="Y90" s="44">
        <v>221</v>
      </c>
      <c r="Z90" s="44">
        <v>216</v>
      </c>
      <c r="AA90" s="44">
        <v>222</v>
      </c>
      <c r="AB90" s="44">
        <v>241</v>
      </c>
      <c r="AC90" s="44">
        <v>274</v>
      </c>
      <c r="AD90" s="44">
        <f>AVERAGE(T90:AC90)</f>
        <v>232.8</v>
      </c>
      <c r="AE90" s="44">
        <f>_xlfn.STDEV.S(T90:AC90)</f>
        <v>16.949598487542083</v>
      </c>
    </row>
    <row r="91" spans="1:31" ht="14.25" customHeight="1">
      <c r="A91" s="38" t="s">
        <v>231</v>
      </c>
      <c r="B91" s="38" t="s">
        <v>232</v>
      </c>
      <c r="C91" s="39" t="s">
        <v>41</v>
      </c>
      <c r="D91" s="40" t="s">
        <v>144</v>
      </c>
      <c r="E91" s="40" t="s">
        <v>43</v>
      </c>
      <c r="F91" s="39" t="s">
        <v>102</v>
      </c>
      <c r="G91" s="39"/>
      <c r="H91" s="39" t="s">
        <v>44</v>
      </c>
      <c r="I91" s="41">
        <v>41952</v>
      </c>
      <c r="J91" s="42"/>
      <c r="K91" s="43"/>
      <c r="L91" s="44">
        <v>5000</v>
      </c>
      <c r="M91" s="44" t="e">
        <f>J91/(K91)^2</f>
        <v>#DIV/0!</v>
      </c>
      <c r="N91" s="45" t="e">
        <f>Q91/J91</f>
        <v>#DIV/0!</v>
      </c>
      <c r="O91" s="44">
        <v>115</v>
      </c>
      <c r="P91" s="46">
        <v>0.013280092592592593</v>
      </c>
      <c r="Q91" s="44">
        <f>$AD91</f>
        <v>232.5</v>
      </c>
      <c r="R91" s="44">
        <v>28</v>
      </c>
      <c r="S91" s="46">
        <v>0.0013275462962962963</v>
      </c>
      <c r="T91" s="44">
        <v>262</v>
      </c>
      <c r="U91" s="44">
        <v>248</v>
      </c>
      <c r="V91" s="44">
        <v>241</v>
      </c>
      <c r="W91" s="44">
        <v>230</v>
      </c>
      <c r="X91" s="44">
        <v>225</v>
      </c>
      <c r="Y91" s="44">
        <v>222</v>
      </c>
      <c r="Z91" s="44">
        <v>212</v>
      </c>
      <c r="AA91" s="44">
        <v>211</v>
      </c>
      <c r="AB91" s="44">
        <v>219</v>
      </c>
      <c r="AC91" s="44">
        <v>255</v>
      </c>
      <c r="AD91" s="44">
        <f>AVERAGE(T91:AC91)</f>
        <v>232.5</v>
      </c>
      <c r="AE91" s="44">
        <f>_xlfn.STDEV.S(T91:AC91)</f>
        <v>18.03237828647865</v>
      </c>
    </row>
    <row r="92" spans="1:31" ht="14.25" customHeight="1">
      <c r="A92" s="38" t="s">
        <v>233</v>
      </c>
      <c r="B92" s="38" t="s">
        <v>234</v>
      </c>
      <c r="C92" s="39" t="s">
        <v>41</v>
      </c>
      <c r="D92" s="40" t="s">
        <v>101</v>
      </c>
      <c r="E92" s="40" t="s">
        <v>43</v>
      </c>
      <c r="F92" s="39" t="s">
        <v>102</v>
      </c>
      <c r="G92" s="39">
        <v>15</v>
      </c>
      <c r="H92" s="39" t="s">
        <v>44</v>
      </c>
      <c r="I92" s="41">
        <v>41952</v>
      </c>
      <c r="J92" s="42">
        <v>68</v>
      </c>
      <c r="K92" s="43"/>
      <c r="L92" s="44">
        <v>5000</v>
      </c>
      <c r="M92" s="44" t="e">
        <f>J92/(K92)^2</f>
        <v>#DIV/0!</v>
      </c>
      <c r="N92" s="45">
        <f>Q92/J92</f>
        <v>3.3926470588235293</v>
      </c>
      <c r="O92" s="44">
        <v>115</v>
      </c>
      <c r="P92" s="46">
        <v>0.013304398148148149</v>
      </c>
      <c r="Q92" s="44">
        <f>$AD92</f>
        <v>230.7</v>
      </c>
      <c r="R92" s="44">
        <v>26</v>
      </c>
      <c r="S92" s="46">
        <v>0.001329861111111111</v>
      </c>
      <c r="T92" s="44">
        <v>242</v>
      </c>
      <c r="U92" s="44">
        <v>227</v>
      </c>
      <c r="V92" s="44">
        <v>226</v>
      </c>
      <c r="W92" s="44">
        <v>226</v>
      </c>
      <c r="X92" s="44">
        <v>224</v>
      </c>
      <c r="Y92" s="44">
        <v>227</v>
      </c>
      <c r="Z92" s="44">
        <v>223</v>
      </c>
      <c r="AA92" s="44">
        <v>225</v>
      </c>
      <c r="AB92" s="44">
        <v>228</v>
      </c>
      <c r="AC92" s="44">
        <v>259</v>
      </c>
      <c r="AD92" s="44">
        <f>AVERAGE(T92:AC92)</f>
        <v>230.7</v>
      </c>
      <c r="AE92" s="44">
        <f>_xlfn.STDEV.S(T92:AC92)</f>
        <v>11.274849099753938</v>
      </c>
    </row>
    <row r="93" spans="1:31" ht="14.25" customHeight="1">
      <c r="A93" s="38" t="s">
        <v>235</v>
      </c>
      <c r="B93" s="38" t="s">
        <v>236</v>
      </c>
      <c r="C93" s="39" t="s">
        <v>27</v>
      </c>
      <c r="D93" s="40" t="s">
        <v>60</v>
      </c>
      <c r="E93" s="40" t="s">
        <v>158</v>
      </c>
      <c r="F93" s="39" t="s">
        <v>102</v>
      </c>
      <c r="G93" s="39">
        <v>16</v>
      </c>
      <c r="H93" s="39" t="s">
        <v>44</v>
      </c>
      <c r="I93" s="41" t="s">
        <v>62</v>
      </c>
      <c r="J93" s="42">
        <v>72.8</v>
      </c>
      <c r="K93" s="43">
        <v>1.76</v>
      </c>
      <c r="L93" s="44">
        <v>5000</v>
      </c>
      <c r="M93" s="44">
        <f>J93/(K93)^2</f>
        <v>23.50206611570248</v>
      </c>
      <c r="N93" s="45">
        <f>Q93/J93</f>
        <v>3.1456043956043955</v>
      </c>
      <c r="O93" s="44">
        <v>115</v>
      </c>
      <c r="P93" s="46">
        <v>0.013325231481481481</v>
      </c>
      <c r="Q93" s="44">
        <v>229</v>
      </c>
      <c r="R93" s="44">
        <v>26</v>
      </c>
      <c r="S93" s="46">
        <v>0.0013321759259259259</v>
      </c>
      <c r="T93" s="44">
        <v>271</v>
      </c>
      <c r="U93" s="44">
        <v>255</v>
      </c>
      <c r="V93" s="44">
        <v>248</v>
      </c>
      <c r="W93" s="44">
        <v>253</v>
      </c>
      <c r="X93" s="44">
        <v>216</v>
      </c>
      <c r="Y93" s="44">
        <v>209</v>
      </c>
      <c r="Z93" s="44">
        <v>209</v>
      </c>
      <c r="AA93" s="44">
        <v>198</v>
      </c>
      <c r="AB93" s="44">
        <v>193</v>
      </c>
      <c r="AC93" s="44">
        <v>263</v>
      </c>
      <c r="AD93" s="44">
        <f>AVERAGE(T93:AC93)</f>
        <v>231.5</v>
      </c>
      <c r="AE93" s="44">
        <f>_xlfn.STDEV.S(T93:AC93)</f>
        <v>29.24323283542137</v>
      </c>
    </row>
    <row r="94" spans="1:31" ht="14.25" customHeight="1">
      <c r="A94" s="38" t="s">
        <v>237</v>
      </c>
      <c r="B94" s="38" t="s">
        <v>238</v>
      </c>
      <c r="C94" s="39" t="s">
        <v>122</v>
      </c>
      <c r="D94" s="40" t="s">
        <v>123</v>
      </c>
      <c r="E94" s="40" t="s">
        <v>124</v>
      </c>
      <c r="F94" s="39" t="s">
        <v>102</v>
      </c>
      <c r="G94" s="39"/>
      <c r="H94" s="39"/>
      <c r="I94" s="41"/>
      <c r="J94" s="42"/>
      <c r="K94" s="43"/>
      <c r="L94" s="44"/>
      <c r="M94" s="44"/>
      <c r="N94" s="45"/>
      <c r="O94" s="44"/>
      <c r="P94" s="46">
        <v>0.013342592592592593</v>
      </c>
      <c r="Q94" s="44"/>
      <c r="R94" s="44">
        <v>26</v>
      </c>
      <c r="S94" s="46">
        <v>0.0013333333333333333</v>
      </c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</row>
    <row r="95" spans="1:31" ht="14.25" customHeight="1">
      <c r="A95" s="38" t="s">
        <v>239</v>
      </c>
      <c r="B95" s="38" t="s">
        <v>240</v>
      </c>
      <c r="C95" s="39" t="s">
        <v>41</v>
      </c>
      <c r="D95" s="40" t="s">
        <v>187</v>
      </c>
      <c r="E95" s="40" t="s">
        <v>43</v>
      </c>
      <c r="F95" s="39" t="s">
        <v>102</v>
      </c>
      <c r="G95" s="39">
        <v>15</v>
      </c>
      <c r="H95" s="39" t="s">
        <v>44</v>
      </c>
      <c r="I95" s="41">
        <v>41952</v>
      </c>
      <c r="J95" s="42">
        <v>72</v>
      </c>
      <c r="K95" s="43">
        <v>1.76</v>
      </c>
      <c r="L95" s="44">
        <v>5000</v>
      </c>
      <c r="M95" s="44">
        <f aca="true" t="shared" si="19" ref="M95:M100">J95/(K95)^2</f>
        <v>23.243801652892564</v>
      </c>
      <c r="N95" s="45">
        <f aca="true" t="shared" si="20" ref="N95:N100">Q95/J95</f>
        <v>3.1624999999999996</v>
      </c>
      <c r="O95" s="44">
        <v>115</v>
      </c>
      <c r="P95" s="46">
        <v>0.013370370370370371</v>
      </c>
      <c r="Q95" s="44">
        <f aca="true" t="shared" si="21" ref="Q95:Q100">$AD95</f>
        <v>227.7</v>
      </c>
      <c r="R95" s="44">
        <v>26</v>
      </c>
      <c r="S95" s="46">
        <v>0.0013368055555555555</v>
      </c>
      <c r="T95" s="44">
        <v>263</v>
      </c>
      <c r="U95" s="44">
        <v>242</v>
      </c>
      <c r="V95" s="44">
        <v>236</v>
      </c>
      <c r="W95" s="44">
        <v>228</v>
      </c>
      <c r="X95" s="44">
        <v>221</v>
      </c>
      <c r="Y95" s="44">
        <v>220</v>
      </c>
      <c r="Z95" s="44">
        <v>219</v>
      </c>
      <c r="AA95" s="44">
        <v>214</v>
      </c>
      <c r="AB95" s="44">
        <v>212</v>
      </c>
      <c r="AC95" s="44">
        <v>222</v>
      </c>
      <c r="AD95" s="44">
        <f aca="true" t="shared" si="22" ref="AD95:AD100">AVERAGE(T95:AC95)</f>
        <v>227.7</v>
      </c>
      <c r="AE95" s="44">
        <f aca="true" t="shared" si="23" ref="AE95:AE100">_xlfn.STDEV.S(T95:AC95)</f>
        <v>15.513793146029043</v>
      </c>
    </row>
    <row r="96" spans="1:31" ht="14.25" customHeight="1">
      <c r="A96" s="38" t="s">
        <v>241</v>
      </c>
      <c r="B96" s="38" t="s">
        <v>242</v>
      </c>
      <c r="C96" s="39" t="s">
        <v>41</v>
      </c>
      <c r="D96" s="40" t="s">
        <v>144</v>
      </c>
      <c r="E96" s="40" t="s">
        <v>43</v>
      </c>
      <c r="F96" s="39" t="s">
        <v>102</v>
      </c>
      <c r="G96" s="39"/>
      <c r="H96" s="39" t="s">
        <v>44</v>
      </c>
      <c r="I96" s="41">
        <v>41952</v>
      </c>
      <c r="J96" s="42"/>
      <c r="K96" s="43"/>
      <c r="L96" s="44">
        <v>5000</v>
      </c>
      <c r="M96" s="44" t="e">
        <f t="shared" si="19"/>
        <v>#DIV/0!</v>
      </c>
      <c r="N96" s="45" t="e">
        <f t="shared" si="20"/>
        <v>#DIV/0!</v>
      </c>
      <c r="O96" s="44">
        <v>115</v>
      </c>
      <c r="P96" s="46">
        <v>0.013377314814814814</v>
      </c>
      <c r="Q96" s="44">
        <f t="shared" si="21"/>
        <v>226.8</v>
      </c>
      <c r="R96" s="44">
        <v>27</v>
      </c>
      <c r="S96" s="46">
        <v>0.0013368055555555555</v>
      </c>
      <c r="T96" s="44">
        <v>245</v>
      </c>
      <c r="U96" s="44">
        <v>234</v>
      </c>
      <c r="V96" s="44">
        <v>230</v>
      </c>
      <c r="W96" s="44">
        <v>224</v>
      </c>
      <c r="X96" s="44">
        <v>224</v>
      </c>
      <c r="Y96" s="44">
        <v>217</v>
      </c>
      <c r="Z96" s="44">
        <v>217</v>
      </c>
      <c r="AA96" s="44">
        <v>218</v>
      </c>
      <c r="AB96" s="44">
        <v>222</v>
      </c>
      <c r="AC96" s="44">
        <v>237</v>
      </c>
      <c r="AD96" s="44">
        <f t="shared" si="22"/>
        <v>226.8</v>
      </c>
      <c r="AE96" s="44">
        <f t="shared" si="23"/>
        <v>9.461031186456957</v>
      </c>
    </row>
    <row r="97" spans="1:31" ht="14.25" customHeight="1">
      <c r="A97" s="38" t="s">
        <v>243</v>
      </c>
      <c r="B97" s="38" t="s">
        <v>244</v>
      </c>
      <c r="C97" s="39" t="s">
        <v>41</v>
      </c>
      <c r="D97" s="40" t="s">
        <v>187</v>
      </c>
      <c r="E97" s="40" t="s">
        <v>43</v>
      </c>
      <c r="F97" s="39" t="s">
        <v>102</v>
      </c>
      <c r="G97" s="39">
        <v>15</v>
      </c>
      <c r="H97" s="39" t="s">
        <v>44</v>
      </c>
      <c r="I97" s="41">
        <v>41952</v>
      </c>
      <c r="J97" s="42">
        <v>68</v>
      </c>
      <c r="K97" s="43">
        <v>1.8</v>
      </c>
      <c r="L97" s="44">
        <v>5000</v>
      </c>
      <c r="M97" s="44">
        <f t="shared" si="19"/>
        <v>20.98765432098765</v>
      </c>
      <c r="N97" s="45">
        <f t="shared" si="20"/>
        <v>3.414705882352941</v>
      </c>
      <c r="O97" s="44">
        <v>115</v>
      </c>
      <c r="P97" s="46">
        <v>0.013385416666666667</v>
      </c>
      <c r="Q97" s="44">
        <f t="shared" si="21"/>
        <v>232.2</v>
      </c>
      <c r="R97" s="44">
        <v>27</v>
      </c>
      <c r="S97" s="46">
        <v>0.0013379629629629629</v>
      </c>
      <c r="T97" s="44">
        <v>270</v>
      </c>
      <c r="U97" s="44">
        <v>233</v>
      </c>
      <c r="V97" s="44">
        <v>223</v>
      </c>
      <c r="W97" s="44">
        <v>220</v>
      </c>
      <c r="X97" s="44">
        <v>223</v>
      </c>
      <c r="Y97" s="44">
        <v>270</v>
      </c>
      <c r="Z97" s="44">
        <v>212</v>
      </c>
      <c r="AA97" s="44">
        <v>216</v>
      </c>
      <c r="AB97" s="44">
        <v>218</v>
      </c>
      <c r="AC97" s="44">
        <v>237</v>
      </c>
      <c r="AD97" s="44">
        <f t="shared" si="22"/>
        <v>232.2</v>
      </c>
      <c r="AE97" s="44">
        <f t="shared" si="23"/>
        <v>21.26969675383267</v>
      </c>
    </row>
    <row r="98" spans="1:31" ht="14.25" customHeight="1">
      <c r="A98" s="38" t="s">
        <v>245</v>
      </c>
      <c r="B98" s="38" t="s">
        <v>246</v>
      </c>
      <c r="C98" s="39" t="s">
        <v>41</v>
      </c>
      <c r="D98" s="40" t="s">
        <v>187</v>
      </c>
      <c r="E98" s="40" t="s">
        <v>43</v>
      </c>
      <c r="F98" s="39" t="s">
        <v>102</v>
      </c>
      <c r="G98" s="39">
        <v>15</v>
      </c>
      <c r="H98" s="39" t="s">
        <v>44</v>
      </c>
      <c r="I98" s="41">
        <v>41952</v>
      </c>
      <c r="J98" s="42">
        <v>68</v>
      </c>
      <c r="K98" s="43">
        <v>1.77</v>
      </c>
      <c r="L98" s="44">
        <v>5000</v>
      </c>
      <c r="M98" s="44">
        <f t="shared" si="19"/>
        <v>21.705129432793896</v>
      </c>
      <c r="N98" s="45">
        <f t="shared" si="20"/>
        <v>3.0205882352941176</v>
      </c>
      <c r="O98" s="44">
        <v>115</v>
      </c>
      <c r="P98" s="46">
        <v>0.01340625</v>
      </c>
      <c r="Q98" s="44">
        <f t="shared" si="21"/>
        <v>205.4</v>
      </c>
      <c r="R98" s="44">
        <v>26</v>
      </c>
      <c r="S98" s="46">
        <v>0.0013402777777777777</v>
      </c>
      <c r="T98" s="44">
        <v>245</v>
      </c>
      <c r="U98" s="44">
        <v>231</v>
      </c>
      <c r="V98" s="44">
        <v>229</v>
      </c>
      <c r="W98" s="44">
        <v>22</v>
      </c>
      <c r="X98" s="44">
        <v>232</v>
      </c>
      <c r="Y98" s="44">
        <v>237</v>
      </c>
      <c r="Z98" s="44">
        <v>233</v>
      </c>
      <c r="AA98" s="44">
        <v>193</v>
      </c>
      <c r="AB98" s="44">
        <v>202</v>
      </c>
      <c r="AC98" s="44">
        <v>230</v>
      </c>
      <c r="AD98" s="44">
        <f t="shared" si="22"/>
        <v>205.4</v>
      </c>
      <c r="AE98" s="44">
        <f t="shared" si="23"/>
        <v>66.37804188468087</v>
      </c>
    </row>
    <row r="99" spans="1:31" ht="14.25" customHeight="1">
      <c r="A99" s="38" t="s">
        <v>183</v>
      </c>
      <c r="B99" s="38" t="s">
        <v>247</v>
      </c>
      <c r="C99" s="39" t="s">
        <v>41</v>
      </c>
      <c r="D99" s="40" t="s">
        <v>116</v>
      </c>
      <c r="E99" s="40" t="s">
        <v>43</v>
      </c>
      <c r="F99" s="39" t="s">
        <v>102</v>
      </c>
      <c r="G99" s="39"/>
      <c r="H99" s="39" t="s">
        <v>44</v>
      </c>
      <c r="I99" s="41">
        <v>41952</v>
      </c>
      <c r="J99" s="42"/>
      <c r="K99" s="43"/>
      <c r="L99" s="44">
        <v>5000</v>
      </c>
      <c r="M99" s="44" t="e">
        <f t="shared" si="19"/>
        <v>#DIV/0!</v>
      </c>
      <c r="N99" s="45" t="e">
        <f t="shared" si="20"/>
        <v>#DIV/0!</v>
      </c>
      <c r="O99" s="44">
        <v>115</v>
      </c>
      <c r="P99" s="46">
        <v>0.013539351851851851</v>
      </c>
      <c r="Q99" s="44">
        <f t="shared" si="21"/>
        <v>219.5</v>
      </c>
      <c r="R99" s="44">
        <v>28</v>
      </c>
      <c r="S99" s="46">
        <v>0.0013530092592592593</v>
      </c>
      <c r="T99" s="44">
        <v>259</v>
      </c>
      <c r="U99" s="44">
        <v>228</v>
      </c>
      <c r="V99" s="44">
        <v>230</v>
      </c>
      <c r="W99" s="44">
        <v>222</v>
      </c>
      <c r="X99" s="44">
        <v>220</v>
      </c>
      <c r="Y99" s="44">
        <v>212</v>
      </c>
      <c r="Z99" s="44">
        <v>203</v>
      </c>
      <c r="AA99" s="44">
        <v>203</v>
      </c>
      <c r="AB99" s="44">
        <v>197</v>
      </c>
      <c r="AC99" s="44">
        <v>221</v>
      </c>
      <c r="AD99" s="44">
        <f t="shared" si="22"/>
        <v>219.5</v>
      </c>
      <c r="AE99" s="44">
        <f t="shared" si="23"/>
        <v>17.821647261437732</v>
      </c>
    </row>
    <row r="100" spans="1:31" ht="14.25" customHeight="1">
      <c r="A100" s="38" t="s">
        <v>45</v>
      </c>
      <c r="B100" s="38" t="s">
        <v>248</v>
      </c>
      <c r="C100" s="39" t="s">
        <v>41</v>
      </c>
      <c r="D100" s="40" t="s">
        <v>144</v>
      </c>
      <c r="E100" s="40" t="s">
        <v>43</v>
      </c>
      <c r="F100" s="39" t="s">
        <v>102</v>
      </c>
      <c r="G100" s="39"/>
      <c r="H100" s="39" t="s">
        <v>44</v>
      </c>
      <c r="I100" s="41">
        <v>41952</v>
      </c>
      <c r="J100" s="42"/>
      <c r="K100" s="43"/>
      <c r="L100" s="44">
        <v>5000</v>
      </c>
      <c r="M100" s="44" t="e">
        <f t="shared" si="19"/>
        <v>#DIV/0!</v>
      </c>
      <c r="N100" s="45" t="e">
        <f t="shared" si="20"/>
        <v>#DIV/0!</v>
      </c>
      <c r="O100" s="44">
        <v>115</v>
      </c>
      <c r="P100" s="46">
        <v>0.013543981481481481</v>
      </c>
      <c r="Q100" s="44">
        <f t="shared" si="21"/>
        <v>218.7</v>
      </c>
      <c r="R100" s="44">
        <v>29</v>
      </c>
      <c r="S100" s="46">
        <v>0.0013541666666666667</v>
      </c>
      <c r="T100" s="44">
        <v>239</v>
      </c>
      <c r="U100" s="44">
        <v>223</v>
      </c>
      <c r="V100" s="44">
        <v>219</v>
      </c>
      <c r="W100" s="44">
        <v>218</v>
      </c>
      <c r="X100" s="44">
        <v>214</v>
      </c>
      <c r="Y100" s="44">
        <v>213</v>
      </c>
      <c r="Z100" s="44">
        <v>214</v>
      </c>
      <c r="AA100" s="44">
        <v>212</v>
      </c>
      <c r="AB100" s="44">
        <v>208</v>
      </c>
      <c r="AC100" s="44">
        <v>227</v>
      </c>
      <c r="AD100" s="44">
        <f t="shared" si="22"/>
        <v>218.7</v>
      </c>
      <c r="AE100" s="44">
        <f t="shared" si="23"/>
        <v>9.043720964784844</v>
      </c>
    </row>
    <row r="101" spans="1:31" ht="13.5" customHeight="1">
      <c r="A101" s="38" t="s">
        <v>120</v>
      </c>
      <c r="B101" s="38" t="s">
        <v>160</v>
      </c>
      <c r="C101" s="39" t="s">
        <v>122</v>
      </c>
      <c r="D101" s="40" t="s">
        <v>123</v>
      </c>
      <c r="E101" s="40" t="s">
        <v>124</v>
      </c>
      <c r="F101" s="39" t="s">
        <v>102</v>
      </c>
      <c r="G101" s="39"/>
      <c r="H101" s="39"/>
      <c r="I101" s="41"/>
      <c r="J101" s="42"/>
      <c r="K101" s="43"/>
      <c r="L101" s="44"/>
      <c r="M101" s="44"/>
      <c r="N101" s="45"/>
      <c r="O101" s="44"/>
      <c r="P101" s="46">
        <v>0.013548611111111112</v>
      </c>
      <c r="Q101" s="44"/>
      <c r="R101" s="44">
        <v>26</v>
      </c>
      <c r="S101" s="46">
        <v>0.0013541666666666667</v>
      </c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</row>
    <row r="102" spans="1:31" ht="13.5" customHeight="1">
      <c r="A102" s="38" t="s">
        <v>249</v>
      </c>
      <c r="B102" s="38" t="s">
        <v>250</v>
      </c>
      <c r="C102" s="39" t="s">
        <v>41</v>
      </c>
      <c r="D102" s="40" t="s">
        <v>101</v>
      </c>
      <c r="E102" s="40" t="s">
        <v>43</v>
      </c>
      <c r="F102" s="39" t="s">
        <v>102</v>
      </c>
      <c r="G102" s="39">
        <v>15</v>
      </c>
      <c r="H102" s="39" t="s">
        <v>44</v>
      </c>
      <c r="I102" s="41">
        <v>41952</v>
      </c>
      <c r="J102" s="42">
        <v>75</v>
      </c>
      <c r="K102" s="43">
        <v>1.82</v>
      </c>
      <c r="L102" s="44">
        <v>5000</v>
      </c>
      <c r="M102" s="44">
        <f>J102/(K102)^2</f>
        <v>22.6421929718633</v>
      </c>
      <c r="N102" s="45">
        <f>Q102/J102</f>
        <v>2.908</v>
      </c>
      <c r="O102" s="44">
        <v>115</v>
      </c>
      <c r="P102" s="46">
        <v>0.013565972222222222</v>
      </c>
      <c r="Q102" s="44">
        <f>$AD102</f>
        <v>218.1</v>
      </c>
      <c r="R102" s="44">
        <v>27</v>
      </c>
      <c r="S102" s="46">
        <v>0.0013564814814814815</v>
      </c>
      <c r="T102" s="44">
        <v>254</v>
      </c>
      <c r="U102" s="44">
        <v>223</v>
      </c>
      <c r="V102" s="44">
        <v>224</v>
      </c>
      <c r="W102" s="44">
        <v>222</v>
      </c>
      <c r="X102" s="44">
        <v>220</v>
      </c>
      <c r="Y102" s="44">
        <v>217</v>
      </c>
      <c r="Z102" s="44">
        <v>217</v>
      </c>
      <c r="AA102" s="44">
        <v>212</v>
      </c>
      <c r="AB102" s="44">
        <v>193</v>
      </c>
      <c r="AC102" s="44">
        <v>199</v>
      </c>
      <c r="AD102" s="44">
        <f>AVERAGE(T102:AC102)</f>
        <v>218.1</v>
      </c>
      <c r="AE102" s="44">
        <f>_xlfn.STDEV.S(T102:AC102)</f>
        <v>16.33299319373723</v>
      </c>
    </row>
    <row r="103" spans="1:31" ht="13.5" customHeight="1">
      <c r="A103" s="38" t="s">
        <v>251</v>
      </c>
      <c r="B103" s="38" t="s">
        <v>252</v>
      </c>
      <c r="C103" s="39" t="s">
        <v>41</v>
      </c>
      <c r="D103" s="40" t="s">
        <v>116</v>
      </c>
      <c r="E103" s="40" t="s">
        <v>43</v>
      </c>
      <c r="F103" s="39" t="s">
        <v>102</v>
      </c>
      <c r="G103" s="39"/>
      <c r="H103" s="39" t="s">
        <v>44</v>
      </c>
      <c r="I103" s="41">
        <v>41952</v>
      </c>
      <c r="J103" s="42"/>
      <c r="K103" s="43"/>
      <c r="L103" s="44">
        <v>5000</v>
      </c>
      <c r="M103" s="44" t="e">
        <f>J103/(K103)^2</f>
        <v>#DIV/0!</v>
      </c>
      <c r="N103" s="45" t="e">
        <f>Q103/J103</f>
        <v>#DIV/0!</v>
      </c>
      <c r="O103" s="44">
        <v>115</v>
      </c>
      <c r="P103" s="46">
        <v>0.01356712962962963</v>
      </c>
      <c r="Q103" s="44">
        <f>$AD103</f>
        <v>219.1</v>
      </c>
      <c r="R103" s="44">
        <v>28</v>
      </c>
      <c r="S103" s="46">
        <v>0.0013564814814814815</v>
      </c>
      <c r="T103" s="44">
        <v>236</v>
      </c>
      <c r="U103" s="44">
        <v>222</v>
      </c>
      <c r="V103" s="44">
        <v>222</v>
      </c>
      <c r="W103" s="44">
        <v>219</v>
      </c>
      <c r="X103" s="44">
        <v>219</v>
      </c>
      <c r="Y103" s="44">
        <v>230</v>
      </c>
      <c r="Z103" s="44">
        <v>209</v>
      </c>
      <c r="AA103" s="44">
        <v>207</v>
      </c>
      <c r="AB103" s="44">
        <v>211</v>
      </c>
      <c r="AC103" s="44">
        <v>216</v>
      </c>
      <c r="AD103" s="44">
        <f>AVERAGE(T103:AC103)</f>
        <v>219.1</v>
      </c>
      <c r="AE103" s="44">
        <f>_xlfn.STDEV.S(T103:AC103)</f>
        <v>9.09761873605762</v>
      </c>
    </row>
    <row r="104" spans="1:31" ht="13.5" customHeight="1">
      <c r="A104" s="38" t="s">
        <v>253</v>
      </c>
      <c r="B104" s="38" t="s">
        <v>254</v>
      </c>
      <c r="C104" s="39" t="s">
        <v>122</v>
      </c>
      <c r="D104" s="40" t="s">
        <v>123</v>
      </c>
      <c r="E104" s="40" t="s">
        <v>124</v>
      </c>
      <c r="F104" s="39" t="s">
        <v>102</v>
      </c>
      <c r="G104" s="39"/>
      <c r="H104" s="39"/>
      <c r="I104" s="41"/>
      <c r="J104" s="42"/>
      <c r="K104" s="43"/>
      <c r="L104" s="44"/>
      <c r="M104" s="44"/>
      <c r="N104" s="45"/>
      <c r="O104" s="44"/>
      <c r="P104" s="46">
        <v>0.013711805555555555</v>
      </c>
      <c r="Q104" s="44"/>
      <c r="R104" s="44">
        <v>26</v>
      </c>
      <c r="S104" s="46">
        <v>0.0013703703703703703</v>
      </c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</row>
    <row r="105" spans="1:31" ht="13.5" customHeight="1">
      <c r="A105" s="38" t="s">
        <v>255</v>
      </c>
      <c r="B105" s="38" t="s">
        <v>256</v>
      </c>
      <c r="C105" s="39" t="s">
        <v>41</v>
      </c>
      <c r="D105" s="40" t="s">
        <v>178</v>
      </c>
      <c r="E105" s="40" t="s">
        <v>43</v>
      </c>
      <c r="F105" s="39" t="s">
        <v>102</v>
      </c>
      <c r="G105" s="39"/>
      <c r="H105" s="39" t="s">
        <v>44</v>
      </c>
      <c r="I105" s="41">
        <v>41952</v>
      </c>
      <c r="J105" s="42"/>
      <c r="K105" s="43"/>
      <c r="L105" s="44">
        <v>5000</v>
      </c>
      <c r="M105" s="44" t="e">
        <f>J105/(K105)^2</f>
        <v>#DIV/0!</v>
      </c>
      <c r="N105" s="45" t="e">
        <f>Q105/J105</f>
        <v>#DIV/0!</v>
      </c>
      <c r="O105" s="44">
        <v>115</v>
      </c>
      <c r="P105" s="46">
        <v>0.013760416666666667</v>
      </c>
      <c r="Q105" s="44">
        <f>$AD105</f>
        <v>209.1</v>
      </c>
      <c r="R105" s="44">
        <v>29</v>
      </c>
      <c r="S105" s="46">
        <v>0.001375</v>
      </c>
      <c r="T105" s="44">
        <v>232</v>
      </c>
      <c r="U105" s="44">
        <v>217</v>
      </c>
      <c r="V105" s="44">
        <v>212</v>
      </c>
      <c r="W105" s="44">
        <v>210</v>
      </c>
      <c r="X105" s="44">
        <v>201</v>
      </c>
      <c r="Y105" s="44">
        <v>189</v>
      </c>
      <c r="Z105" s="44">
        <v>187</v>
      </c>
      <c r="AA105" s="44">
        <v>197</v>
      </c>
      <c r="AB105" s="44">
        <v>205</v>
      </c>
      <c r="AC105" s="44">
        <v>241</v>
      </c>
      <c r="AD105" s="44">
        <f>AVERAGE(T105:AC105)</f>
        <v>209.1</v>
      </c>
      <c r="AE105" s="44">
        <f>_xlfn.STDEV.S(T105:AC105)</f>
        <v>17.432090459201326</v>
      </c>
    </row>
    <row r="106" spans="1:31" ht="13.5" customHeight="1">
      <c r="A106" s="38" t="s">
        <v>257</v>
      </c>
      <c r="B106" s="38" t="s">
        <v>258</v>
      </c>
      <c r="C106" s="39" t="s">
        <v>41</v>
      </c>
      <c r="D106" s="40" t="s">
        <v>187</v>
      </c>
      <c r="E106" s="40" t="s">
        <v>43</v>
      </c>
      <c r="F106" s="39" t="s">
        <v>102</v>
      </c>
      <c r="G106" s="39">
        <v>15</v>
      </c>
      <c r="H106" s="39" t="s">
        <v>44</v>
      </c>
      <c r="I106" s="41">
        <v>41952</v>
      </c>
      <c r="J106" s="42">
        <v>77</v>
      </c>
      <c r="K106" s="43">
        <v>1.88</v>
      </c>
      <c r="L106" s="44">
        <v>5000</v>
      </c>
      <c r="M106" s="44">
        <f>J106/(K106)^2</f>
        <v>21.785875961973744</v>
      </c>
      <c r="N106" s="45">
        <f>Q106/J106</f>
        <v>2.690909090909091</v>
      </c>
      <c r="O106" s="44">
        <v>115</v>
      </c>
      <c r="P106" s="46">
        <v>0.013828703703703704</v>
      </c>
      <c r="Q106" s="44">
        <f>$AD106</f>
        <v>207.2</v>
      </c>
      <c r="R106" s="44">
        <v>26</v>
      </c>
      <c r="S106" s="46">
        <v>0.0013819444444444445</v>
      </c>
      <c r="T106" s="44">
        <v>254</v>
      </c>
      <c r="U106" s="44">
        <v>230</v>
      </c>
      <c r="V106" s="44">
        <v>227</v>
      </c>
      <c r="W106" s="44">
        <v>212</v>
      </c>
      <c r="X106" s="44">
        <v>194</v>
      </c>
      <c r="Y106" s="44">
        <v>191</v>
      </c>
      <c r="Z106" s="44">
        <v>184</v>
      </c>
      <c r="AA106" s="44">
        <v>172</v>
      </c>
      <c r="AB106" s="44">
        <v>184</v>
      </c>
      <c r="AC106" s="44">
        <v>224</v>
      </c>
      <c r="AD106" s="44">
        <f>AVERAGE(T106:AC106)</f>
        <v>207.2</v>
      </c>
      <c r="AE106" s="44">
        <f>_xlfn.STDEV.S(T106:AC106)</f>
        <v>26.161039734689396</v>
      </c>
    </row>
    <row r="107" spans="1:31" ht="13.5" customHeight="1">
      <c r="A107" s="38" t="s">
        <v>233</v>
      </c>
      <c r="B107" s="38" t="s">
        <v>259</v>
      </c>
      <c r="C107" s="39" t="s">
        <v>122</v>
      </c>
      <c r="D107" s="40" t="s">
        <v>123</v>
      </c>
      <c r="E107" s="40" t="s">
        <v>124</v>
      </c>
      <c r="F107" s="39" t="s">
        <v>102</v>
      </c>
      <c r="G107" s="39"/>
      <c r="H107" s="39"/>
      <c r="I107" s="41"/>
      <c r="J107" s="42"/>
      <c r="K107" s="43"/>
      <c r="L107" s="44"/>
      <c r="M107" s="44"/>
      <c r="N107" s="45"/>
      <c r="O107" s="44"/>
      <c r="P107" s="46">
        <v>0.013836805555555555</v>
      </c>
      <c r="Q107" s="44"/>
      <c r="R107" s="44">
        <v>27</v>
      </c>
      <c r="S107" s="46">
        <v>0.001383101851851852</v>
      </c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</row>
    <row r="108" spans="1:31" ht="13.5" customHeight="1">
      <c r="A108" s="38" t="s">
        <v>185</v>
      </c>
      <c r="B108" s="38" t="s">
        <v>260</v>
      </c>
      <c r="C108" s="39" t="s">
        <v>27</v>
      </c>
      <c r="D108" s="40" t="s">
        <v>60</v>
      </c>
      <c r="E108" s="40" t="s">
        <v>158</v>
      </c>
      <c r="F108" s="39" t="s">
        <v>102</v>
      </c>
      <c r="G108" s="39">
        <v>16</v>
      </c>
      <c r="H108" s="39" t="s">
        <v>44</v>
      </c>
      <c r="I108" s="41" t="s">
        <v>62</v>
      </c>
      <c r="J108" s="42">
        <v>68.8</v>
      </c>
      <c r="K108" s="43">
        <v>1.71</v>
      </c>
      <c r="L108" s="44">
        <v>5000</v>
      </c>
      <c r="M108" s="44">
        <f>J108/(K108)^2</f>
        <v>23.528607092780685</v>
      </c>
      <c r="N108" s="45">
        <f>Q108/J108</f>
        <v>2.921511627906977</v>
      </c>
      <c r="O108" s="44">
        <v>115</v>
      </c>
      <c r="P108" s="46">
        <v>0.013914351851851851</v>
      </c>
      <c r="Q108" s="44">
        <v>201</v>
      </c>
      <c r="R108" s="44">
        <v>28</v>
      </c>
      <c r="S108" s="46">
        <v>0.0013912037037037037</v>
      </c>
      <c r="T108" s="44">
        <v>304</v>
      </c>
      <c r="U108" s="44">
        <v>242</v>
      </c>
      <c r="V108" s="44">
        <v>209</v>
      </c>
      <c r="W108" s="44">
        <v>185</v>
      </c>
      <c r="X108" s="44">
        <v>182</v>
      </c>
      <c r="Y108" s="44">
        <v>184</v>
      </c>
      <c r="Z108" s="44">
        <v>175</v>
      </c>
      <c r="AA108" s="44">
        <v>157</v>
      </c>
      <c r="AB108" s="44">
        <v>193</v>
      </c>
      <c r="AC108" s="44">
        <v>230</v>
      </c>
      <c r="AD108" s="44">
        <f>AVERAGE(T108:AC108)</f>
        <v>206.1</v>
      </c>
      <c r="AE108" s="44">
        <f>_xlfn.STDEV.S(T108:AC108)</f>
        <v>42.83936403719264</v>
      </c>
    </row>
    <row r="109" spans="1:31" ht="13.5" customHeight="1">
      <c r="A109" s="38" t="s">
        <v>261</v>
      </c>
      <c r="B109" s="38" t="s">
        <v>262</v>
      </c>
      <c r="C109" s="39" t="s">
        <v>122</v>
      </c>
      <c r="D109" s="40" t="s">
        <v>123</v>
      </c>
      <c r="E109" s="40" t="s">
        <v>124</v>
      </c>
      <c r="F109" s="39" t="s">
        <v>102</v>
      </c>
      <c r="G109" s="39"/>
      <c r="H109" s="39"/>
      <c r="I109" s="41"/>
      <c r="J109" s="42"/>
      <c r="K109" s="43"/>
      <c r="L109" s="44"/>
      <c r="M109" s="44"/>
      <c r="N109" s="45"/>
      <c r="O109" s="44"/>
      <c r="P109" s="46">
        <v>0.014067129629629629</v>
      </c>
      <c r="Q109" s="44"/>
      <c r="R109" s="44">
        <v>26</v>
      </c>
      <c r="S109" s="46">
        <v>0.00140625</v>
      </c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</row>
    <row r="110" spans="1:31" ht="13.5" customHeight="1">
      <c r="A110" s="38" t="s">
        <v>263</v>
      </c>
      <c r="B110" s="38" t="s">
        <v>264</v>
      </c>
      <c r="C110" s="39" t="s">
        <v>41</v>
      </c>
      <c r="D110" s="40" t="s">
        <v>187</v>
      </c>
      <c r="E110" s="40" t="s">
        <v>43</v>
      </c>
      <c r="F110" s="39" t="s">
        <v>102</v>
      </c>
      <c r="G110" s="39"/>
      <c r="H110" s="39" t="s">
        <v>44</v>
      </c>
      <c r="I110" s="41">
        <v>41952</v>
      </c>
      <c r="J110" s="42"/>
      <c r="K110" s="43"/>
      <c r="L110" s="44">
        <v>5000</v>
      </c>
      <c r="M110" s="44" t="e">
        <f aca="true" t="shared" si="24" ref="M110:M115">J110/(K110)^2</f>
        <v>#DIV/0!</v>
      </c>
      <c r="N110" s="45" t="s">
        <v>265</v>
      </c>
      <c r="O110" s="44">
        <v>115</v>
      </c>
      <c r="P110" s="46">
        <v>0.014097222222222223</v>
      </c>
      <c r="Q110" s="44">
        <f>$AD110</f>
        <v>176</v>
      </c>
      <c r="R110" s="44">
        <v>26</v>
      </c>
      <c r="S110" s="46">
        <v>0.0014097222222222221</v>
      </c>
      <c r="T110" s="44">
        <v>59</v>
      </c>
      <c r="U110" s="44">
        <v>210</v>
      </c>
      <c r="V110" s="44">
        <v>200</v>
      </c>
      <c r="W110" s="44">
        <v>198</v>
      </c>
      <c r="X110" s="44">
        <v>196</v>
      </c>
      <c r="Y110" s="44">
        <v>180</v>
      </c>
      <c r="Z110" s="44">
        <v>163</v>
      </c>
      <c r="AA110" s="44">
        <v>160</v>
      </c>
      <c r="AB110" s="44">
        <v>187</v>
      </c>
      <c r="AC110" s="44">
        <v>207</v>
      </c>
      <c r="AD110" s="44">
        <f aca="true" t="shared" si="25" ref="AD110:AD115">AVERAGE(T110:AC110)</f>
        <v>176</v>
      </c>
      <c r="AE110" s="44">
        <f aca="true" t="shared" si="26" ref="AE110:AE115">_xlfn.STDEV.S(T110:AC110)</f>
        <v>44.50717794793205</v>
      </c>
    </row>
    <row r="111" spans="1:31" ht="13.5" customHeight="1">
      <c r="A111" s="38" t="s">
        <v>266</v>
      </c>
      <c r="B111" s="38" t="s">
        <v>267</v>
      </c>
      <c r="C111" s="39" t="s">
        <v>41</v>
      </c>
      <c r="D111" s="40" t="s">
        <v>101</v>
      </c>
      <c r="E111" s="40" t="s">
        <v>43</v>
      </c>
      <c r="F111" s="39" t="s">
        <v>102</v>
      </c>
      <c r="G111" s="39">
        <v>15</v>
      </c>
      <c r="H111" s="39" t="s">
        <v>44</v>
      </c>
      <c r="I111" s="41">
        <v>41952</v>
      </c>
      <c r="J111" s="42" t="s">
        <v>268</v>
      </c>
      <c r="K111" s="43"/>
      <c r="L111" s="44">
        <v>5000</v>
      </c>
      <c r="M111" s="44" t="e">
        <f t="shared" si="24"/>
        <v>#VALUE!</v>
      </c>
      <c r="N111" s="45" t="e">
        <f>Q111/J111</f>
        <v>#VALUE!</v>
      </c>
      <c r="O111" s="44">
        <v>115</v>
      </c>
      <c r="P111" s="46">
        <v>0.014153935185185184</v>
      </c>
      <c r="Q111" s="44">
        <f>$AD111</f>
        <v>172.1</v>
      </c>
      <c r="R111" s="44">
        <v>29</v>
      </c>
      <c r="S111" s="46">
        <v>0.0014143518518518518</v>
      </c>
      <c r="T111" s="44">
        <v>14</v>
      </c>
      <c r="U111" s="44">
        <v>192</v>
      </c>
      <c r="V111" s="44">
        <v>199</v>
      </c>
      <c r="W111" s="44">
        <v>197</v>
      </c>
      <c r="X111" s="44">
        <v>201</v>
      </c>
      <c r="Y111" s="44">
        <v>182</v>
      </c>
      <c r="Z111" s="44">
        <v>181</v>
      </c>
      <c r="AA111" s="44">
        <v>184</v>
      </c>
      <c r="AB111" s="44">
        <v>169</v>
      </c>
      <c r="AC111" s="44">
        <v>202</v>
      </c>
      <c r="AD111" s="44">
        <f t="shared" si="25"/>
        <v>172.1</v>
      </c>
      <c r="AE111" s="44">
        <f t="shared" si="26"/>
        <v>56.561569206583314</v>
      </c>
    </row>
    <row r="112" spans="1:31" ht="13.5" customHeight="1">
      <c r="A112" s="38" t="s">
        <v>269</v>
      </c>
      <c r="B112" s="38" t="s">
        <v>270</v>
      </c>
      <c r="C112" s="39" t="s">
        <v>41</v>
      </c>
      <c r="D112" s="40" t="s">
        <v>101</v>
      </c>
      <c r="E112" s="40" t="s">
        <v>43</v>
      </c>
      <c r="F112" s="39" t="s">
        <v>102</v>
      </c>
      <c r="G112" s="39">
        <v>15</v>
      </c>
      <c r="H112" s="39" t="s">
        <v>44</v>
      </c>
      <c r="I112" s="41">
        <v>41952</v>
      </c>
      <c r="J112" s="42"/>
      <c r="K112" s="43"/>
      <c r="L112" s="44">
        <v>5000</v>
      </c>
      <c r="M112" s="44" t="e">
        <f t="shared" si="24"/>
        <v>#DIV/0!</v>
      </c>
      <c r="N112" s="45" t="e">
        <f>Q112/J112</f>
        <v>#DIV/0!</v>
      </c>
      <c r="O112" s="44">
        <v>115</v>
      </c>
      <c r="P112" s="46">
        <v>0.014238425925925925</v>
      </c>
      <c r="Q112" s="44">
        <f>$AD112</f>
        <v>188.5</v>
      </c>
      <c r="R112" s="44">
        <v>26</v>
      </c>
      <c r="S112" s="46">
        <v>0.0014236111111111112</v>
      </c>
      <c r="T112" s="44">
        <v>212</v>
      </c>
      <c r="U112" s="44">
        <v>206</v>
      </c>
      <c r="V112" s="44">
        <v>196</v>
      </c>
      <c r="W112" s="44">
        <v>186</v>
      </c>
      <c r="X112" s="44">
        <v>185</v>
      </c>
      <c r="Y112" s="44">
        <v>182</v>
      </c>
      <c r="Z112" s="44">
        <v>182</v>
      </c>
      <c r="AA112" s="44">
        <v>173</v>
      </c>
      <c r="AB112" s="44">
        <v>174</v>
      </c>
      <c r="AC112" s="44">
        <v>189</v>
      </c>
      <c r="AD112" s="44">
        <f t="shared" si="25"/>
        <v>188.5</v>
      </c>
      <c r="AE112" s="44">
        <f t="shared" si="26"/>
        <v>12.773670837573146</v>
      </c>
    </row>
    <row r="113" spans="1:31" ht="13.5" customHeight="1">
      <c r="A113" s="38" t="s">
        <v>135</v>
      </c>
      <c r="B113" s="38" t="s">
        <v>271</v>
      </c>
      <c r="C113" s="39" t="s">
        <v>41</v>
      </c>
      <c r="D113" s="40" t="s">
        <v>187</v>
      </c>
      <c r="E113" s="40" t="s">
        <v>43</v>
      </c>
      <c r="F113" s="39" t="s">
        <v>102</v>
      </c>
      <c r="G113" s="39"/>
      <c r="H113" s="39" t="s">
        <v>44</v>
      </c>
      <c r="I113" s="41">
        <v>41952</v>
      </c>
      <c r="J113" s="42"/>
      <c r="K113" s="43"/>
      <c r="L113" s="44">
        <v>5000</v>
      </c>
      <c r="M113" s="44" t="e">
        <f t="shared" si="24"/>
        <v>#DIV/0!</v>
      </c>
      <c r="N113" s="45" t="e">
        <f>Q113/J113</f>
        <v>#DIV/0!</v>
      </c>
      <c r="O113" s="44">
        <v>115</v>
      </c>
      <c r="P113" s="46">
        <v>0.014329861111111111</v>
      </c>
      <c r="Q113" s="44">
        <f>$AD113</f>
        <v>185.3</v>
      </c>
      <c r="R113" s="44">
        <v>28</v>
      </c>
      <c r="S113" s="46">
        <v>0.0014328703703703704</v>
      </c>
      <c r="T113" s="44">
        <v>216</v>
      </c>
      <c r="U113" s="44">
        <v>201</v>
      </c>
      <c r="V113" s="44">
        <v>192</v>
      </c>
      <c r="W113" s="44">
        <v>184</v>
      </c>
      <c r="X113" s="44">
        <v>176</v>
      </c>
      <c r="Y113" s="44">
        <v>171</v>
      </c>
      <c r="Z113" s="44">
        <v>165</v>
      </c>
      <c r="AA113" s="44">
        <v>172</v>
      </c>
      <c r="AB113" s="44">
        <v>177</v>
      </c>
      <c r="AC113" s="44">
        <v>199</v>
      </c>
      <c r="AD113" s="44">
        <f t="shared" si="25"/>
        <v>185.3</v>
      </c>
      <c r="AE113" s="44">
        <f t="shared" si="26"/>
        <v>16.234736421225527</v>
      </c>
    </row>
    <row r="114" spans="1:31" ht="13.5" customHeight="1">
      <c r="A114" s="38" t="s">
        <v>272</v>
      </c>
      <c r="B114" s="38" t="s">
        <v>273</v>
      </c>
      <c r="C114" s="39" t="s">
        <v>27</v>
      </c>
      <c r="D114" s="40" t="s">
        <v>60</v>
      </c>
      <c r="E114" s="40" t="s">
        <v>158</v>
      </c>
      <c r="F114" s="39" t="s">
        <v>102</v>
      </c>
      <c r="G114" s="39">
        <v>17</v>
      </c>
      <c r="H114" s="39" t="s">
        <v>44</v>
      </c>
      <c r="I114" s="41" t="s">
        <v>62</v>
      </c>
      <c r="J114" s="42">
        <v>55.6</v>
      </c>
      <c r="K114" s="43">
        <v>1.7</v>
      </c>
      <c r="L114" s="44">
        <v>5000</v>
      </c>
      <c r="M114" s="44">
        <f t="shared" si="24"/>
        <v>19.238754325259517</v>
      </c>
      <c r="N114" s="45">
        <f>Q114/J114</f>
        <v>3.29136690647482</v>
      </c>
      <c r="O114" s="44">
        <v>115</v>
      </c>
      <c r="P114" s="46">
        <v>0.014368055555555558</v>
      </c>
      <c r="Q114" s="44">
        <v>183</v>
      </c>
      <c r="R114" s="44">
        <v>25</v>
      </c>
      <c r="S114" s="46">
        <v>0.0014363425925925926</v>
      </c>
      <c r="T114" s="44">
        <v>202</v>
      </c>
      <c r="U114" s="44">
        <v>189</v>
      </c>
      <c r="V114" s="44">
        <v>189</v>
      </c>
      <c r="W114" s="44">
        <v>189</v>
      </c>
      <c r="X114" s="44">
        <v>183</v>
      </c>
      <c r="Y114" s="44">
        <v>178</v>
      </c>
      <c r="Z114" s="44">
        <v>174</v>
      </c>
      <c r="AA114" s="44">
        <v>166</v>
      </c>
      <c r="AB114" s="44">
        <v>164</v>
      </c>
      <c r="AC114" s="44">
        <v>201</v>
      </c>
      <c r="AD114" s="44">
        <f t="shared" si="25"/>
        <v>183.5</v>
      </c>
      <c r="AE114" s="44">
        <f t="shared" si="26"/>
        <v>13.108521401490457</v>
      </c>
    </row>
    <row r="115" spans="1:31" ht="13.5" customHeight="1">
      <c r="A115" s="38" t="s">
        <v>274</v>
      </c>
      <c r="B115" s="38" t="s">
        <v>275</v>
      </c>
      <c r="C115" s="39" t="s">
        <v>27</v>
      </c>
      <c r="D115" s="40" t="s">
        <v>276</v>
      </c>
      <c r="E115" s="40" t="s">
        <v>158</v>
      </c>
      <c r="F115" s="39" t="s">
        <v>102</v>
      </c>
      <c r="G115" s="39">
        <v>15</v>
      </c>
      <c r="H115" s="39" t="s">
        <v>44</v>
      </c>
      <c r="I115" s="41" t="s">
        <v>62</v>
      </c>
      <c r="J115" s="42">
        <v>56.5</v>
      </c>
      <c r="K115" s="43">
        <v>1.7</v>
      </c>
      <c r="L115" s="44">
        <v>5000</v>
      </c>
      <c r="M115" s="44">
        <f t="shared" si="24"/>
        <v>19.550173010380625</v>
      </c>
      <c r="N115" s="45">
        <f>Q115/J115</f>
        <v>3.185840707964602</v>
      </c>
      <c r="O115" s="44">
        <v>115</v>
      </c>
      <c r="P115" s="46">
        <v>0.014436342592592593</v>
      </c>
      <c r="Q115" s="44">
        <v>180</v>
      </c>
      <c r="R115" s="44">
        <v>28</v>
      </c>
      <c r="S115" s="46">
        <v>0.001443287037037037</v>
      </c>
      <c r="T115" s="44">
        <v>245</v>
      </c>
      <c r="U115" s="44">
        <v>216</v>
      </c>
      <c r="V115" s="44">
        <v>192</v>
      </c>
      <c r="W115" s="44">
        <v>173</v>
      </c>
      <c r="X115" s="44">
        <v>165</v>
      </c>
      <c r="Y115" s="44">
        <v>156</v>
      </c>
      <c r="Z115" s="44">
        <v>165</v>
      </c>
      <c r="AA115" s="44">
        <v>158</v>
      </c>
      <c r="AB115" s="44">
        <v>165</v>
      </c>
      <c r="AC115" s="44">
        <v>192</v>
      </c>
      <c r="AD115" s="44">
        <f t="shared" si="25"/>
        <v>182.7</v>
      </c>
      <c r="AE115" s="44">
        <f t="shared" si="26"/>
        <v>28.906170044934424</v>
      </c>
    </row>
    <row r="116" spans="1:31" ht="13.5" customHeight="1">
      <c r="A116" s="38" t="s">
        <v>277</v>
      </c>
      <c r="B116" s="38" t="s">
        <v>278</v>
      </c>
      <c r="C116" s="39" t="s">
        <v>220</v>
      </c>
      <c r="D116" s="40" t="s">
        <v>220</v>
      </c>
      <c r="E116" s="40" t="s">
        <v>221</v>
      </c>
      <c r="F116" s="39" t="s">
        <v>222</v>
      </c>
      <c r="G116" s="39"/>
      <c r="H116" s="39"/>
      <c r="I116" s="41"/>
      <c r="J116" s="42">
        <v>57</v>
      </c>
      <c r="K116" s="43"/>
      <c r="L116" s="44">
        <v>5000</v>
      </c>
      <c r="M116" s="44"/>
      <c r="N116" s="45"/>
      <c r="O116" s="44"/>
      <c r="P116" s="46">
        <v>0.014619212962962962</v>
      </c>
      <c r="Q116" s="44"/>
      <c r="R116" s="44"/>
      <c r="S116" s="46">
        <v>0.0014618055555555556</v>
      </c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>
        <v>174</v>
      </c>
      <c r="AE116" s="4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2014-12-01T05:43:53Z</dcterms:created>
  <dcterms:modified xsi:type="dcterms:W3CDTF">2014-12-01T05:44:56Z</dcterms:modified>
  <cp:category/>
  <cp:version/>
  <cp:contentType/>
  <cp:contentStatus/>
</cp:coreProperties>
</file>